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MB\LICITAÇÕES\2023\PROC 10802-22 - COBERTURA E CLIMATIZAÇÃO DOS QUIOSQUES\DLC\"/>
    </mc:Choice>
  </mc:AlternateContent>
  <xr:revisionPtr revIDLastSave="0" documentId="13_ncr:1_{4F1CB620-26D0-4801-906B-CB21AAD12DC3}" xr6:coauthVersionLast="47" xr6:coauthVersionMax="47" xr10:uidLastSave="{00000000-0000-0000-0000-000000000000}"/>
  <bookViews>
    <workbookView xWindow="-120" yWindow="-120" windowWidth="20640" windowHeight="11160" tabRatio="848" xr2:uid="{00000000-000D-0000-FFFF-FFFF00000000}"/>
  </bookViews>
  <sheets>
    <sheet name="Planilha Final" sheetId="11" r:id="rId1"/>
    <sheet name="cronograma" sheetId="9" r:id="rId2"/>
  </sheets>
  <externalReferences>
    <externalReference r:id="rId3"/>
    <externalReference r:id="rId4"/>
    <externalReference r:id="rId5"/>
  </externalReferences>
  <definedNames>
    <definedName name="_xlnm.Print_Area" localSheetId="1">cronograma!$A$1:$K$46</definedName>
    <definedName name="_xlnm.Print_Area" localSheetId="0">'Planilha Final'!$A$1:$F$104</definedName>
    <definedName name="Dados.Lista.BDI">[1]DADOS!$T$37:$X$37</definedName>
    <definedName name="DESONERACAO" hidden="1">IF(OR(Import.Desoneracao="DESONERADO",Import.Desoneracao="SIM"),"SIM","NÃO")</definedName>
    <definedName name="Import.Desoneracao" hidden="1">OFFSET([2]DADOS!$G$18,0,-1)</definedName>
    <definedName name="Import.Município" hidden="1">[2]DADOS!$F$6</definedName>
    <definedName name="PO.CustoUnitario">ROUND([3]Planilha!$P1,15-13*[3]Planilha!#REF!)</definedName>
    <definedName name="PO.PrecoUnitario">[3]Planilha!$R1</definedName>
    <definedName name="PO.Quantidade">ROUND([3]Planilha!$O1,15-13*[3]Planilha!#REF!)</definedName>
    <definedName name="SomaAgrup">SUMIF(OFFSET([3]Planilha!$A1,1,0,[3]Planilha!$B1),"S",OFFSET([3]Planilha!A1,1,0,[3]Planilha!$B1))</definedName>
    <definedName name="TipoOrçamento">"LICITADO"</definedName>
    <definedName name="_xlnm.Print_Titles" localSheetId="0">'Planilha Final'!$1:$14</definedName>
    <definedName name="VTOTAL1">ROUND(PO.Quantidade*PO.PrecoUnitario,15-13*[3]Planilha!$X$7)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9" l="1"/>
  <c r="K34" i="9"/>
  <c r="K31" i="9"/>
  <c r="K28" i="9"/>
  <c r="K25" i="9"/>
  <c r="E22" i="9"/>
  <c r="K22" i="9"/>
  <c r="E19" i="9"/>
  <c r="K19" i="9"/>
  <c r="K16" i="9"/>
  <c r="E103" i="11"/>
  <c r="F48" i="11" l="1"/>
  <c r="F94" i="11" l="1"/>
  <c r="F95" i="11" l="1"/>
  <c r="F98" i="11" l="1"/>
  <c r="F96" i="11"/>
  <c r="F100" i="11" l="1"/>
  <c r="H34" i="9" s="1"/>
  <c r="G34" i="9" l="1"/>
  <c r="F66" i="11"/>
  <c r="F65" i="11" l="1"/>
  <c r="F68" i="11" s="1"/>
  <c r="K33" i="9" l="1"/>
  <c r="K30" i="9"/>
  <c r="K27" i="9"/>
  <c r="K24" i="9"/>
  <c r="K21" i="9"/>
  <c r="K18" i="9"/>
  <c r="K15" i="9"/>
  <c r="F28" i="9" l="1"/>
  <c r="E28" i="9"/>
  <c r="F60" i="11"/>
  <c r="F58" i="11"/>
  <c r="F21" i="11" l="1"/>
  <c r="F18" i="11"/>
  <c r="F56" i="11"/>
  <c r="F62" i="11" s="1"/>
  <c r="G25" i="9" l="1"/>
  <c r="F19" i="11"/>
  <c r="F49" i="11"/>
  <c r="F50" i="11" l="1"/>
  <c r="F52" i="11" s="1"/>
  <c r="F20" i="11" l="1"/>
  <c r="F23" i="11" l="1"/>
  <c r="F22" i="9"/>
  <c r="F24" i="11" l="1"/>
  <c r="F32" i="11"/>
  <c r="F35" i="11" l="1"/>
  <c r="F26" i="11"/>
  <c r="F28" i="11" s="1"/>
  <c r="F33" i="11"/>
  <c r="F40" i="11" l="1"/>
  <c r="F38" i="11"/>
  <c r="F36" i="11"/>
  <c r="F41" i="11"/>
  <c r="F43" i="11" l="1"/>
  <c r="F42" i="11"/>
  <c r="F25" i="9"/>
  <c r="F45" i="11" l="1"/>
  <c r="F73" i="11"/>
  <c r="F74" i="11" l="1"/>
  <c r="F75" i="11" l="1"/>
  <c r="F76" i="11" l="1"/>
  <c r="F77" i="11" l="1"/>
  <c r="F78" i="11" l="1"/>
  <c r="F79" i="11" l="1"/>
  <c r="F80" i="11" l="1"/>
  <c r="F81" i="11" l="1"/>
  <c r="F82" i="11" l="1"/>
  <c r="F83" i="11" l="1"/>
  <c r="F84" i="11" l="1"/>
  <c r="F85" i="11" l="1"/>
  <c r="G16" i="9"/>
  <c r="G40" i="9" s="1"/>
  <c r="F16" i="9"/>
  <c r="H16" i="9"/>
  <c r="H40" i="9" s="1"/>
  <c r="E16" i="9"/>
  <c r="D16" i="9"/>
  <c r="C16" i="9"/>
  <c r="F86" i="11" l="1"/>
  <c r="F87" i="11" l="1"/>
  <c r="F88" i="11" l="1"/>
  <c r="F90" i="11" s="1"/>
  <c r="E102" i="11" l="1"/>
  <c r="C19" i="9"/>
  <c r="C40" i="9" s="1"/>
  <c r="D19" i="9"/>
  <c r="F31" i="9" l="1"/>
  <c r="F40" i="9" s="1"/>
  <c r="E31" i="9" l="1"/>
  <c r="E40" i="9" s="1"/>
  <c r="D31" i="9"/>
  <c r="D40" i="9" s="1"/>
  <c r="E104" i="11" l="1"/>
</calcChain>
</file>

<file path=xl/sharedStrings.xml><?xml version="1.0" encoding="utf-8"?>
<sst xmlns="http://schemas.openxmlformats.org/spreadsheetml/2006/main" count="153" uniqueCount="94">
  <si>
    <t>CANTEIRO DE OBRAS</t>
  </si>
  <si>
    <t>TOTAL DO ITEM</t>
  </si>
  <si>
    <t>ESTRUTURA METÁLICA</t>
  </si>
  <si>
    <t>LIMPEZA</t>
  </si>
  <si>
    <t>TOTAL</t>
  </si>
  <si>
    <t>m²</t>
  </si>
  <si>
    <t>M2</t>
  </si>
  <si>
    <t>PLACA DE IDENTIFICAÇÃO PARA OBRA</t>
  </si>
  <si>
    <t>LOCAÇÃO DE CONTAINER TIPO SANITÁRIO COM 2 VASOS SANITÁRIOS, 2 LAVATÓRIOS, 2 MICTÓRIOS E 4 PONTOS PARA CHUVEIRO - ÁREA MÍNIMA DE 13,80 M²</t>
  </si>
  <si>
    <t>LIMPEZA FINAL DA OBRA</t>
  </si>
  <si>
    <t>EQUIPAMENTOS DE APOIO</t>
  </si>
  <si>
    <t>VIGIA NOTURNO COM ENCARGOS COMPLEMENTARES</t>
  </si>
  <si>
    <t>H</t>
  </si>
  <si>
    <t>CRONOGRAMA FÍSICO - FINANCEIRO</t>
  </si>
  <si>
    <t>MESES</t>
  </si>
  <si>
    <t>Item</t>
  </si>
  <si>
    <t>ETAPAS DE SERVIÇOS</t>
  </si>
  <si>
    <t>R$</t>
  </si>
  <si>
    <t>VALOR TOTAL DOS SERVIÇOS</t>
  </si>
  <si>
    <t>M</t>
  </si>
  <si>
    <t>UN</t>
  </si>
  <si>
    <t>TAPUME COM TELHA METÁLICA. AF_05/2018</t>
  </si>
  <si>
    <t>DISJUNTOR TERMOMAGNÉTICO TRIPOLAR , CORRENTE NOMINAL DE 125A - FORNECIMENTO E INSTALAÇÃO. AF_10/2020</t>
  </si>
  <si>
    <t>TOTAL GERAL</t>
  </si>
  <si>
    <t>Prazo:</t>
  </si>
  <si>
    <t>L.S.:</t>
  </si>
  <si>
    <t>Custo</t>
  </si>
  <si>
    <t>Descrição dos Serviços</t>
  </si>
  <si>
    <t>Unid.</t>
  </si>
  <si>
    <t>Quant.</t>
  </si>
  <si>
    <t>Unitário</t>
  </si>
  <si>
    <t>Preço Total</t>
  </si>
  <si>
    <t>CJ</t>
  </si>
  <si>
    <t>UNMES</t>
  </si>
  <si>
    <t>MXMES</t>
  </si>
  <si>
    <t>AR CONDICIONADO SPLIT ON/OFF, CASSETE (TETO), 60000 BTU/H, CICLO QUENTE/FRIO - FORNECIMENTO E INSTALAÇÃO. AF_11/2021_P</t>
  </si>
  <si>
    <t>BDI:</t>
  </si>
  <si>
    <t>LIMPEZA DE ARMADURA COM ESCOVA DE AÇO</t>
  </si>
  <si>
    <t>PLANILHA TOTAL</t>
  </si>
  <si>
    <t>PLANILHA</t>
  </si>
  <si>
    <t>Endereço:  AV. TOMÉ DE SOUZA</t>
  </si>
  <si>
    <t>VIDRO PARA ESQUADRIAS EM ALUMÍNIIO</t>
  </si>
  <si>
    <t>VIDRO PARA REPOSIÇÃO</t>
  </si>
  <si>
    <t>SERVIÇOS COMPLEMENTARES</t>
  </si>
  <si>
    <t>Objeto: REFORMA DE COBERTURA E CLIMATIZAÇÃO DOS QUIOSQUES 2 E 4</t>
  </si>
  <si>
    <t>ISOLAMENTO DA ÁREA (QUIOSQUES 2 E 4)</t>
  </si>
  <si>
    <t>COBERTURA (QUIOSQUES 2 E 4)</t>
  </si>
  <si>
    <t>ESQUADRIAS DE METÁLICA (QUIOSQUES 2 E 4)</t>
  </si>
  <si>
    <t>VIDRO (QUIOSQUES 2 E 4)</t>
  </si>
  <si>
    <t>INSTALAÇÃO ELÉTRICA PARA CLIMATIZAÇÃO</t>
  </si>
  <si>
    <t>AR CONDICIONADO (QUIOSQUES 2 E 4)</t>
  </si>
  <si>
    <t>SERVIÇOS FINAIS (QUIOSQUES 2 E 4)</t>
  </si>
  <si>
    <t>SERVIÇOS PRELIMINARES (QUIOSQUES 2 E 4)</t>
  </si>
  <si>
    <t>VALOR + BDI</t>
  </si>
  <si>
    <t>6 meses</t>
  </si>
  <si>
    <t>PINTURA FINAL DE ACABAMENTO (QUIOSQUES 2 E 4)</t>
  </si>
  <si>
    <t>ISOLAMENTO / PROTEÇÃO / IMPERMEABILIZAÇÃO</t>
  </si>
  <si>
    <t>FECHAMENTO DE VÃOS</t>
  </si>
  <si>
    <t>DRENAGEM DA COBERTURA</t>
  </si>
  <si>
    <t>CAIXA DE DRENAGEM EM ALVENARIA, 600 X 600 X 600 MM</t>
  </si>
  <si>
    <t>TRILHO INOX COMPLETO</t>
  </si>
  <si>
    <t>CALHA, RUFO, AFINS EM CHAPA GALVANIZADA Nº 24 - CORTE 0,50 M</t>
  </si>
  <si>
    <t>LOCAÇÃO DE CONTAINER TIPO DEPÓSITO - ÁREA MÍNIMA DE 13,80 M²</t>
  </si>
  <si>
    <t>MONTAGEM E DESMONTAGEM DE ANDAIME TORRE METÁLICA COM ALTURA ATÉ 10 M</t>
  </si>
  <si>
    <t>ANDAIME TORRE METÁLICO (1,5 X 1,5 M) COM PISO METÁLICO</t>
  </si>
  <si>
    <t>PREPARO DE BASE PARA SUPERFÍCIE METÁLICA COM FUNDO ANTIOXIDANTE</t>
  </si>
  <si>
    <t>REMOÇÃO DE PINTURA EM SUPERFÍCIES DE MADEIRA E/OU METÁLICAS COM LIXAMENTO</t>
  </si>
  <si>
    <t>ESMALTE A BASE DE ÁGUA EM ESTRUTURA METÁLICA</t>
  </si>
  <si>
    <t>IMPERMEABILIZAÇÃO EM MANTA ASFÁLTICA PLASTOMÉRICA COM ARMADURA, TIPO III, ESPESSURA DE 4 MM, FACE EXPOSTA EM GEOTÊXTIL COM MEMBRANA ACRÍLICA</t>
  </si>
  <si>
    <t>TUBO GALVANIZADO DN= 4´, INCLUSIVE CONEXÕES</t>
  </si>
  <si>
    <t>TUBO DE PVC RÍGIDO PXB COM VIROLA E ANEL DE BORRACHA, LINHA ESGOTO SÉRIE REFORÇADA ´R´, DN= 100 MM, INCLUSIVE CONEXÕES</t>
  </si>
  <si>
    <t>RETIRADA DE ESQUADRIA METÁLICA EM GERAL</t>
  </si>
  <si>
    <t>PORTA DE ENTRADA DE ABRIR EM ALUMÍNIO, SOB MEDIDA</t>
  </si>
  <si>
    <t>PORTA DE ENTRADA DE CORRER EM ALUMÍNIO, SOB MEDIDA</t>
  </si>
  <si>
    <t>VIDRO LAMINADO TEMPERADO INCOLOR DE 16 MM</t>
  </si>
  <si>
    <t>CORTINA DE AR COM DUAS VELOCIDADES, PARA VÃO DE 1,20 M</t>
  </si>
  <si>
    <t>CABO DE COBRE FLEXÍVEL DE 25 MM², ISOLAMENTO 0,6/1KV - ISOLAÇÃO HEPR 90°C</t>
  </si>
  <si>
    <t>CABO DE COBRE FLEXÍVEL DE 50 MM², ISOLAMENTO 0,6/1KV - ISOLAÇÃO HEPR 90°C</t>
  </si>
  <si>
    <t>CABO DE COBRE DE 2,5 MM², ISOLAMENTO 750 V - ISOLAÇÃO EM PVC 70°C</t>
  </si>
  <si>
    <t>CABO DE COBRE DE 6 MM², ISOLAMENTO 750 V - ISOLAÇÃO EM PVC 70°C</t>
  </si>
  <si>
    <t>DISPOSITIVO DIFERENCIAL RESIDUAL DE 100 A X 30 MA - 4 POLOS</t>
  </si>
  <si>
    <t>DISJUNTOR TERMOMAGNÉTICO, TRIPOLAR 220/380 V, CORRENTE DE 10 A ATÉ 50 A</t>
  </si>
  <si>
    <t>DISJUNTOR TERMOMAGNÉTICO, BIPOLAR 220/380 V, CORRENTE DE 10 A ATÉ 50 A</t>
  </si>
  <si>
    <t>ELETRODUTO CORRUGADO EM POLIETILENO DE ALTA DENSIDADE, DN= 125 MM, COM ACESSÓRIOS</t>
  </si>
  <si>
    <t>ELETRODUTO DE PVC RÍGIDO ROSCÁVEL DE 2 1/2´ - COM ACESSÓRIOS</t>
  </si>
  <si>
    <t>CONDULETE METÁLICO DE 2 1/2´</t>
  </si>
  <si>
    <t>ELETRODUTO DE PVC RÍGIDO ROSCÁVEL DE 3/4´ - COM ACESSÓRIOS</t>
  </si>
  <si>
    <t>CONDULETE METÁLICO DE 3/4´</t>
  </si>
  <si>
    <t>ELETRODUTO CORRUGADO EM POLIETILENO DE ALTA DENSIDADE, DN= 50 MM, COM ACESSÓRIOS</t>
  </si>
  <si>
    <t>CAIXA EM PVC DE 4´ X 4´</t>
  </si>
  <si>
    <t>DISPOSITIVO DE PROTEÇÃO CONTRA SURTO, 1 POLO, MONOBLOCO, SUPORTABILIDADE &lt;=1,5KV, F+N / F+F, UN ATÉ 230/264V, CURVA DE ENSAIO 8/20µS - CLASSE 3</t>
  </si>
  <si>
    <t>GANCHO DE 1/4´ COM PORCA E ARRUELA, 550 MM</t>
  </si>
  <si>
    <t>PUXADOR DUPLO EM AÇO INOXIDÁVEL, PARA PORTA DE MADEIRA, ALUMÍNIO OU VIDRO, DE 350 MM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</si>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</sst>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  <numFmt numFmtId="171" formatCode="_(&quot;R$ &quot;* #,##0.00_);_(&quot;R$ &quot;* \(#,##0.00\);_(&quot;R$ &quot;* \-??_);_(@_)"/>
  </numFmts>
  <fonts count="4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sz val="9"/>
      <color rgb="FF7030A0"/>
      <name val="Arial"/>
      <family val="2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 Unicode MS"/>
      <family val="2"/>
    </font>
    <font>
      <b/>
      <sz val="8"/>
      <name val="Arial Unicode MS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8"/>
      <name val="Arial Unicode MS"/>
      <family val="2"/>
    </font>
    <font>
      <sz val="10"/>
      <color indexed="10"/>
      <name val="Arial Unicode MS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164" fontId="6" fillId="0" borderId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0" fontId="12" fillId="0" borderId="0"/>
    <xf numFmtId="9" fontId="9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8" fillId="0" borderId="0" xfId="1" applyNumberFormat="1" applyFont="1" applyFill="1" applyBorder="1" applyAlignment="1" applyProtection="1">
      <alignment vertical="center"/>
    </xf>
    <xf numFmtId="0" fontId="14" fillId="0" borderId="4" xfId="14" applyFont="1" applyBorder="1" applyAlignment="1">
      <alignment vertical="center"/>
    </xf>
    <xf numFmtId="0" fontId="14" fillId="0" borderId="5" xfId="14" applyFont="1" applyBorder="1" applyAlignment="1">
      <alignment vertical="center"/>
    </xf>
    <xf numFmtId="0" fontId="14" fillId="0" borderId="6" xfId="14" applyFont="1" applyBorder="1" applyAlignment="1">
      <alignment vertical="center"/>
    </xf>
    <xf numFmtId="0" fontId="14" fillId="0" borderId="0" xfId="14" applyFont="1"/>
    <xf numFmtId="2" fontId="14" fillId="0" borderId="0" xfId="14" applyNumberFormat="1" applyFont="1"/>
    <xf numFmtId="0" fontId="15" fillId="0" borderId="7" xfId="14" applyFont="1" applyBorder="1" applyAlignment="1">
      <alignment vertical="center"/>
    </xf>
    <xf numFmtId="0" fontId="14" fillId="0" borderId="8" xfId="14" applyFont="1" applyBorder="1"/>
    <xf numFmtId="0" fontId="16" fillId="0" borderId="0" xfId="14" applyFont="1" applyAlignment="1">
      <alignment horizontal="left" vertical="center"/>
    </xf>
    <xf numFmtId="0" fontId="15" fillId="0" borderId="0" xfId="14" applyFont="1" applyAlignment="1">
      <alignment vertical="center"/>
    </xf>
    <xf numFmtId="0" fontId="16" fillId="0" borderId="0" xfId="14" applyFont="1" applyAlignment="1">
      <alignment horizontal="center" vertical="center"/>
    </xf>
    <xf numFmtId="168" fontId="17" fillId="0" borderId="0" xfId="14" applyNumberFormat="1" applyFont="1" applyAlignment="1">
      <alignment vertical="center"/>
    </xf>
    <xf numFmtId="168" fontId="17" fillId="0" borderId="7" xfId="14" applyNumberFormat="1" applyFont="1" applyBorder="1" applyAlignment="1">
      <alignment vertical="center"/>
    </xf>
    <xf numFmtId="17" fontId="16" fillId="0" borderId="8" xfId="14" applyNumberFormat="1" applyFont="1" applyBorder="1" applyAlignment="1">
      <alignment horizontal="left" vertical="center"/>
    </xf>
    <xf numFmtId="0" fontId="18" fillId="0" borderId="7" xfId="14" applyFont="1" applyBorder="1" applyAlignment="1">
      <alignment vertical="center"/>
    </xf>
    <xf numFmtId="0" fontId="19" fillId="0" borderId="8" xfId="14" applyFont="1" applyBorder="1"/>
    <xf numFmtId="0" fontId="14" fillId="0" borderId="0" xfId="14" applyFont="1" applyAlignment="1">
      <alignment vertical="center"/>
    </xf>
    <xf numFmtId="0" fontId="18" fillId="0" borderId="0" xfId="14" applyFont="1" applyAlignment="1">
      <alignment vertical="center"/>
    </xf>
    <xf numFmtId="0" fontId="16" fillId="0" borderId="8" xfId="14" applyFont="1" applyBorder="1" applyAlignment="1">
      <alignment vertical="center"/>
    </xf>
    <xf numFmtId="17" fontId="16" fillId="0" borderId="8" xfId="14" applyNumberFormat="1" applyFont="1" applyBorder="1" applyAlignment="1">
      <alignment vertical="center"/>
    </xf>
    <xf numFmtId="0" fontId="16" fillId="0" borderId="0" xfId="14" applyFont="1" applyAlignment="1">
      <alignment vertical="center"/>
    </xf>
    <xf numFmtId="0" fontId="18" fillId="0" borderId="9" xfId="14" applyFont="1" applyBorder="1" applyAlignment="1">
      <alignment vertical="center"/>
    </xf>
    <xf numFmtId="0" fontId="14" fillId="0" borderId="10" xfId="14" applyFont="1" applyBorder="1" applyAlignment="1">
      <alignment vertical="center"/>
    </xf>
    <xf numFmtId="0" fontId="15" fillId="0" borderId="11" xfId="14" applyFont="1" applyBorder="1" applyAlignment="1">
      <alignment vertical="center"/>
    </xf>
    <xf numFmtId="168" fontId="17" fillId="0" borderId="11" xfId="14" applyNumberFormat="1" applyFont="1" applyBorder="1" applyAlignment="1">
      <alignment vertical="center"/>
    </xf>
    <xf numFmtId="168" fontId="17" fillId="0" borderId="9" xfId="14" applyNumberFormat="1" applyFont="1" applyBorder="1" applyAlignment="1">
      <alignment vertical="center"/>
    </xf>
    <xf numFmtId="0" fontId="18" fillId="0" borderId="10" xfId="14" applyFont="1" applyBorder="1" applyAlignment="1">
      <alignment vertical="center"/>
    </xf>
    <xf numFmtId="168" fontId="17" fillId="0" borderId="7" xfId="14" applyNumberFormat="1" applyFont="1" applyBorder="1"/>
    <xf numFmtId="0" fontId="15" fillId="0" borderId="0" xfId="14" applyFont="1" applyAlignment="1">
      <alignment horizontal="right"/>
    </xf>
    <xf numFmtId="0" fontId="15" fillId="0" borderId="0" xfId="14" applyFont="1"/>
    <xf numFmtId="168" fontId="17" fillId="0" borderId="0" xfId="14" applyNumberFormat="1" applyFont="1"/>
    <xf numFmtId="0" fontId="15" fillId="0" borderId="8" xfId="14" applyFont="1" applyBorder="1"/>
    <xf numFmtId="0" fontId="18" fillId="0" borderId="4" xfId="14" applyFont="1" applyBorder="1" applyAlignment="1">
      <alignment horizontal="center" vertical="center" wrapText="1"/>
    </xf>
    <xf numFmtId="0" fontId="16" fillId="0" borderId="12" xfId="14" applyFont="1" applyBorder="1" applyAlignment="1">
      <alignment horizontal="center" vertical="center" wrapText="1"/>
    </xf>
    <xf numFmtId="0" fontId="16" fillId="0" borderId="15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6" fillId="0" borderId="16" xfId="14" applyFont="1" applyBorder="1" applyAlignment="1">
      <alignment horizontal="center" vertical="center" wrapText="1"/>
    </xf>
    <xf numFmtId="0" fontId="16" fillId="0" borderId="17" xfId="14" applyFont="1" applyBorder="1" applyAlignment="1">
      <alignment horizontal="center" vertical="center" wrapText="1"/>
    </xf>
    <xf numFmtId="0" fontId="16" fillId="0" borderId="3" xfId="14" applyFont="1" applyBorder="1" applyAlignment="1">
      <alignment horizontal="center" vertical="center" wrapText="1"/>
    </xf>
    <xf numFmtId="0" fontId="16" fillId="0" borderId="18" xfId="14" applyFont="1" applyBorder="1" applyAlignment="1">
      <alignment horizontal="center" vertical="center" wrapText="1"/>
    </xf>
    <xf numFmtId="0" fontId="16" fillId="0" borderId="9" xfId="14" applyFont="1" applyBorder="1" applyAlignment="1">
      <alignment horizontal="center" vertical="center" wrapText="1"/>
    </xf>
    <xf numFmtId="0" fontId="15" fillId="0" borderId="19" xfId="14" applyFont="1" applyBorder="1" applyAlignment="1">
      <alignment horizontal="center" vertical="center" wrapText="1"/>
    </xf>
    <xf numFmtId="0" fontId="16" fillId="0" borderId="20" xfId="14" applyFont="1" applyBorder="1" applyAlignment="1">
      <alignment horizontal="center" vertical="center" wrapText="1"/>
    </xf>
    <xf numFmtId="0" fontId="16" fillId="0" borderId="21" xfId="14" applyFont="1" applyBorder="1" applyAlignment="1">
      <alignment horizontal="center" vertical="center" wrapText="1"/>
    </xf>
    <xf numFmtId="0" fontId="16" fillId="0" borderId="22" xfId="14" applyFont="1" applyBorder="1" applyAlignment="1">
      <alignment horizontal="center" vertical="center" wrapText="1"/>
    </xf>
    <xf numFmtId="0" fontId="17" fillId="0" borderId="4" xfId="14" applyFont="1" applyBorder="1" applyAlignment="1">
      <alignment horizontal="center"/>
    </xf>
    <xf numFmtId="0" fontId="14" fillId="0" borderId="13" xfId="14" applyFont="1" applyBorder="1"/>
    <xf numFmtId="0" fontId="14" fillId="0" borderId="23" xfId="14" applyFont="1" applyBorder="1"/>
    <xf numFmtId="0" fontId="14" fillId="0" borderId="24" xfId="14" applyFont="1" applyBorder="1"/>
    <xf numFmtId="166" fontId="14" fillId="0" borderId="23" xfId="7" applyFont="1" applyFill="1" applyBorder="1" applyAlignment="1" applyProtection="1"/>
    <xf numFmtId="0" fontId="15" fillId="0" borderId="23" xfId="14" applyFont="1" applyBorder="1" applyAlignment="1">
      <alignment horizontal="center"/>
    </xf>
    <xf numFmtId="0" fontId="15" fillId="0" borderId="15" xfId="14" applyFont="1" applyBorder="1" applyAlignment="1">
      <alignment horizontal="center"/>
    </xf>
    <xf numFmtId="0" fontId="14" fillId="0" borderId="7" xfId="14" applyFont="1" applyBorder="1" applyAlignment="1">
      <alignment horizontal="center" vertical="center" wrapText="1"/>
    </xf>
    <xf numFmtId="0" fontId="11" fillId="0" borderId="23" xfId="14" applyFont="1" applyBorder="1" applyAlignment="1">
      <alignment vertical="center" wrapText="1"/>
    </xf>
    <xf numFmtId="10" fontId="16" fillId="2" borderId="23" xfId="13" applyNumberFormat="1" applyFont="1" applyFill="1" applyBorder="1" applyAlignment="1">
      <alignment horizontal="center" vertical="center" wrapText="1"/>
    </xf>
    <xf numFmtId="10" fontId="14" fillId="0" borderId="18" xfId="13" applyNumberFormat="1" applyFont="1" applyBorder="1" applyAlignment="1">
      <alignment horizontal="right" vertical="center" wrapText="1"/>
    </xf>
    <xf numFmtId="166" fontId="14" fillId="0" borderId="23" xfId="7" applyFont="1" applyFill="1" applyBorder="1" applyAlignment="1">
      <alignment vertical="center" wrapText="1"/>
    </xf>
    <xf numFmtId="166" fontId="16" fillId="0" borderId="18" xfId="7" applyFont="1" applyFill="1" applyBorder="1" applyAlignment="1">
      <alignment horizontal="right" vertical="center" wrapText="1"/>
    </xf>
    <xf numFmtId="166" fontId="14" fillId="0" borderId="23" xfId="7" applyFont="1" applyFill="1" applyBorder="1" applyAlignment="1">
      <alignment horizontal="center" vertical="center" wrapText="1"/>
    </xf>
    <xf numFmtId="166" fontId="14" fillId="0" borderId="24" xfId="7" applyFont="1" applyFill="1" applyBorder="1" applyAlignment="1">
      <alignment horizontal="center" vertical="center" wrapText="1"/>
    </xf>
    <xf numFmtId="166" fontId="14" fillId="0" borderId="18" xfId="7" applyFont="1" applyFill="1" applyBorder="1" applyAlignment="1">
      <alignment horizontal="right" vertical="center" wrapText="1"/>
    </xf>
    <xf numFmtId="10" fontId="16" fillId="0" borderId="23" xfId="13" applyNumberFormat="1" applyFont="1" applyFill="1" applyBorder="1" applyAlignment="1">
      <alignment horizontal="center" vertical="center" wrapText="1"/>
    </xf>
    <xf numFmtId="2" fontId="20" fillId="0" borderId="0" xfId="14" applyNumberFormat="1" applyFont="1"/>
    <xf numFmtId="10" fontId="16" fillId="0" borderId="24" xfId="13" applyNumberFormat="1" applyFont="1" applyFill="1" applyBorder="1" applyAlignment="1">
      <alignment horizontal="center" vertical="center" wrapText="1"/>
    </xf>
    <xf numFmtId="166" fontId="21" fillId="0" borderId="23" xfId="7" applyFont="1" applyFill="1" applyBorder="1" applyAlignment="1" applyProtection="1">
      <alignment horizontal="center" vertical="center" wrapText="1"/>
    </xf>
    <xf numFmtId="166" fontId="14" fillId="0" borderId="23" xfId="7" applyFont="1" applyFill="1" applyBorder="1" applyAlignment="1" applyProtection="1">
      <alignment horizontal="center" vertical="center" wrapText="1"/>
    </xf>
    <xf numFmtId="166" fontId="14" fillId="0" borderId="24" xfId="7" applyFont="1" applyFill="1" applyBorder="1" applyAlignment="1" applyProtection="1">
      <alignment horizontal="center" vertical="center" wrapText="1"/>
    </xf>
    <xf numFmtId="166" fontId="14" fillId="0" borderId="4" xfId="7" applyFont="1" applyFill="1" applyBorder="1" applyAlignment="1" applyProtection="1">
      <alignment vertical="center" wrapText="1"/>
    </xf>
    <xf numFmtId="0" fontId="16" fillId="0" borderId="6" xfId="14" applyFont="1" applyBorder="1" applyAlignment="1">
      <alignment vertical="center" wrapText="1"/>
    </xf>
    <xf numFmtId="166" fontId="14" fillId="0" borderId="13" xfId="7" applyFont="1" applyFill="1" applyBorder="1" applyAlignment="1">
      <alignment vertical="center" wrapText="1"/>
    </xf>
    <xf numFmtId="166" fontId="14" fillId="0" borderId="15" xfId="7" applyFont="1" applyFill="1" applyBorder="1" applyAlignment="1">
      <alignment vertical="center" wrapText="1"/>
    </xf>
    <xf numFmtId="166" fontId="14" fillId="0" borderId="7" xfId="7" applyFont="1" applyFill="1" applyBorder="1" applyAlignment="1" applyProtection="1">
      <alignment vertical="center" wrapText="1"/>
    </xf>
    <xf numFmtId="0" fontId="16" fillId="0" borderId="0" xfId="14" applyFont="1" applyAlignment="1">
      <alignment vertical="center" wrapText="1"/>
    </xf>
    <xf numFmtId="166" fontId="16" fillId="0" borderId="23" xfId="7" applyFont="1" applyFill="1" applyBorder="1" applyAlignment="1">
      <alignment vertical="center" wrapText="1"/>
    </xf>
    <xf numFmtId="166" fontId="16" fillId="0" borderId="18" xfId="7" applyFont="1" applyFill="1" applyBorder="1" applyAlignment="1">
      <alignment vertical="center" wrapText="1"/>
    </xf>
    <xf numFmtId="0" fontId="14" fillId="0" borderId="9" xfId="14" applyFont="1" applyBorder="1" applyAlignment="1">
      <alignment horizontal="center" vertical="center" wrapText="1"/>
    </xf>
    <xf numFmtId="0" fontId="14" fillId="0" borderId="11" xfId="14" applyFont="1" applyBorder="1" applyAlignment="1">
      <alignment vertical="center" wrapText="1"/>
    </xf>
    <xf numFmtId="169" fontId="14" fillId="0" borderId="20" xfId="7" applyNumberFormat="1" applyFont="1" applyFill="1" applyBorder="1" applyAlignment="1">
      <alignment horizontal="center" vertical="center" wrapText="1"/>
    </xf>
    <xf numFmtId="166" fontId="14" fillId="0" borderId="22" xfId="7" applyFont="1" applyFill="1" applyBorder="1" applyAlignment="1">
      <alignment horizontal="right" vertical="center" wrapText="1"/>
    </xf>
    <xf numFmtId="2" fontId="14" fillId="0" borderId="0" xfId="7" applyNumberFormat="1" applyFont="1"/>
    <xf numFmtId="168" fontId="17" fillId="0" borderId="7" xfId="14" applyNumberFormat="1" applyFont="1" applyBorder="1" applyAlignment="1">
      <alignment vertical="center" wrapText="1"/>
    </xf>
    <xf numFmtId="0" fontId="15" fillId="0" borderId="0" xfId="14" applyFont="1" applyAlignment="1">
      <alignment vertical="center" wrapText="1"/>
    </xf>
    <xf numFmtId="168" fontId="17" fillId="0" borderId="0" xfId="14" applyNumberFormat="1" applyFont="1" applyAlignment="1">
      <alignment vertical="center" wrapText="1"/>
    </xf>
    <xf numFmtId="0" fontId="15" fillId="0" borderId="8" xfId="14" applyFont="1" applyBorder="1" applyAlignment="1">
      <alignment vertical="center" wrapText="1"/>
    </xf>
    <xf numFmtId="0" fontId="15" fillId="0" borderId="7" xfId="14" applyFont="1" applyBorder="1" applyAlignment="1">
      <alignment vertical="center" wrapText="1"/>
    </xf>
    <xf numFmtId="10" fontId="22" fillId="0" borderId="0" xfId="14" applyNumberFormat="1" applyFont="1" applyAlignment="1">
      <alignment horizontal="center"/>
    </xf>
    <xf numFmtId="43" fontId="16" fillId="0" borderId="8" xfId="14" applyNumberFormat="1" applyFont="1" applyBorder="1" applyAlignment="1">
      <alignment vertical="center" wrapText="1"/>
    </xf>
    <xf numFmtId="0" fontId="16" fillId="0" borderId="7" xfId="14" applyFont="1" applyBorder="1" applyAlignment="1">
      <alignment vertical="center" wrapText="1"/>
    </xf>
    <xf numFmtId="0" fontId="22" fillId="0" borderId="0" xfId="14" applyFont="1" applyAlignment="1">
      <alignment horizontal="center"/>
    </xf>
    <xf numFmtId="166" fontId="14" fillId="0" borderId="8" xfId="7" applyFont="1" applyFill="1" applyBorder="1" applyAlignment="1">
      <alignment vertical="center" wrapText="1"/>
    </xf>
    <xf numFmtId="0" fontId="16" fillId="0" borderId="9" xfId="14" applyFont="1" applyBorder="1" applyAlignment="1">
      <alignment vertical="center" wrapText="1"/>
    </xf>
    <xf numFmtId="0" fontId="14" fillId="0" borderId="11" xfId="14" applyFont="1" applyBorder="1"/>
    <xf numFmtId="166" fontId="14" fillId="0" borderId="10" xfId="7" applyFont="1" applyFill="1" applyBorder="1" applyAlignment="1">
      <alignment vertical="center" wrapText="1"/>
    </xf>
    <xf numFmtId="0" fontId="14" fillId="0" borderId="0" xfId="14" applyFont="1" applyAlignment="1">
      <alignment horizontal="center" vertical="center" wrapText="1"/>
    </xf>
    <xf numFmtId="0" fontId="23" fillId="0" borderId="0" xfId="14" applyFont="1" applyAlignment="1">
      <alignment vertical="center" wrapText="1"/>
    </xf>
    <xf numFmtId="10" fontId="14" fillId="0" borderId="0" xfId="13" applyNumberFormat="1" applyFont="1" applyFill="1" applyBorder="1" applyAlignment="1">
      <alignment vertical="center" wrapText="1"/>
    </xf>
    <xf numFmtId="0" fontId="24" fillId="0" borderId="0" xfId="14" applyFont="1" applyAlignment="1">
      <alignment vertical="center"/>
    </xf>
    <xf numFmtId="168" fontId="17" fillId="0" borderId="0" xfId="14" applyNumberFormat="1" applyFont="1" applyAlignment="1">
      <alignment horizontal="center" vertical="center"/>
    </xf>
    <xf numFmtId="0" fontId="25" fillId="0" borderId="0" xfId="14" applyFont="1" applyAlignment="1">
      <alignment vertical="center"/>
    </xf>
    <xf numFmtId="0" fontId="18" fillId="0" borderId="0" xfId="14" applyFont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5" fillId="0" borderId="0" xfId="14" applyFont="1" applyAlignment="1">
      <alignment horizontal="center" vertical="center" wrapText="1"/>
    </xf>
    <xf numFmtId="0" fontId="14" fillId="0" borderId="0" xfId="14" applyFont="1" applyAlignment="1">
      <alignment vertical="center" wrapText="1"/>
    </xf>
    <xf numFmtId="10" fontId="14" fillId="0" borderId="0" xfId="13" applyNumberFormat="1" applyFont="1" applyFill="1" applyBorder="1" applyAlignment="1">
      <alignment horizontal="center" vertical="center" wrapText="1"/>
    </xf>
    <xf numFmtId="166" fontId="14" fillId="0" borderId="0" xfId="7" applyFont="1" applyFill="1" applyBorder="1" applyAlignment="1">
      <alignment vertical="center" wrapText="1"/>
    </xf>
    <xf numFmtId="169" fontId="14" fillId="0" borderId="0" xfId="7" applyNumberFormat="1" applyFont="1" applyFill="1" applyBorder="1" applyAlignment="1">
      <alignment vertical="center" wrapText="1"/>
    </xf>
    <xf numFmtId="10" fontId="16" fillId="0" borderId="0" xfId="13" applyNumberFormat="1" applyFont="1" applyFill="1" applyBorder="1" applyAlignment="1">
      <alignment horizontal="center" vertical="center" wrapText="1"/>
    </xf>
    <xf numFmtId="0" fontId="26" fillId="0" borderId="0" xfId="14" applyFont="1" applyAlignment="1">
      <alignment vertical="center" wrapText="1"/>
    </xf>
    <xf numFmtId="166" fontId="27" fillId="0" borderId="0" xfId="7" applyFont="1" applyFill="1" applyBorder="1" applyAlignment="1" applyProtection="1">
      <alignment vertical="center" wrapText="1"/>
    </xf>
    <xf numFmtId="166" fontId="14" fillId="0" borderId="0" xfId="7" applyFont="1" applyFill="1" applyBorder="1" applyAlignment="1" applyProtection="1">
      <alignment vertical="center" wrapText="1"/>
    </xf>
    <xf numFmtId="166" fontId="16" fillId="0" borderId="0" xfId="7" applyFont="1" applyFill="1" applyBorder="1" applyAlignment="1">
      <alignment vertical="center" wrapText="1"/>
    </xf>
    <xf numFmtId="0" fontId="18" fillId="0" borderId="0" xfId="14" applyFont="1" applyAlignment="1">
      <alignment vertical="center" wrapText="1"/>
    </xf>
    <xf numFmtId="43" fontId="16" fillId="0" borderId="0" xfId="14" applyNumberFormat="1" applyFont="1" applyAlignment="1">
      <alignment vertical="center" wrapText="1"/>
    </xf>
    <xf numFmtId="0" fontId="22" fillId="0" borderId="0" xfId="14" applyFont="1" applyAlignment="1">
      <alignment vertical="center" wrapText="1"/>
    </xf>
    <xf numFmtId="0" fontId="16" fillId="0" borderId="0" xfId="14" applyFont="1" applyAlignment="1">
      <alignment horizontal="center"/>
    </xf>
    <xf numFmtId="0" fontId="15" fillId="0" borderId="0" xfId="14" applyFont="1" applyAlignment="1">
      <alignment horizontal="center"/>
    </xf>
    <xf numFmtId="10" fontId="16" fillId="0" borderId="0" xfId="14" applyNumberFormat="1" applyFont="1" applyAlignment="1">
      <alignment horizontal="center"/>
    </xf>
    <xf numFmtId="0" fontId="17" fillId="0" borderId="0" xfId="14" applyFont="1" applyAlignment="1">
      <alignment horizontal="center"/>
    </xf>
    <xf numFmtId="0" fontId="16" fillId="0" borderId="0" xfId="14" applyFont="1" applyAlignment="1">
      <alignment horizontal="left"/>
    </xf>
    <xf numFmtId="10" fontId="16" fillId="0" borderId="0" xfId="13" applyNumberFormat="1" applyFont="1" applyBorder="1" applyAlignment="1">
      <alignment horizontal="center"/>
    </xf>
    <xf numFmtId="169" fontId="14" fillId="0" borderId="0" xfId="7" applyNumberFormat="1" applyFont="1"/>
    <xf numFmtId="169" fontId="14" fillId="0" borderId="0" xfId="14" applyNumberFormat="1" applyFont="1"/>
    <xf numFmtId="0" fontId="14" fillId="0" borderId="0" xfId="14" applyFont="1" applyAlignment="1">
      <alignment horizontal="center"/>
    </xf>
    <xf numFmtId="0" fontId="35" fillId="0" borderId="1" xfId="1" applyNumberFormat="1" applyFont="1" applyFill="1" applyBorder="1" applyAlignment="1" applyProtection="1">
      <alignment vertical="center" wrapText="1"/>
    </xf>
    <xf numFmtId="0" fontId="36" fillId="0" borderId="1" xfId="1" applyNumberFormat="1" applyFont="1" applyFill="1" applyBorder="1" applyAlignment="1" applyProtection="1">
      <alignment vertical="center" wrapText="1"/>
    </xf>
    <xf numFmtId="0" fontId="36" fillId="0" borderId="1" xfId="1" applyNumberFormat="1" applyFont="1" applyFill="1" applyBorder="1" applyAlignment="1" applyProtection="1">
      <alignment vertical="center"/>
    </xf>
    <xf numFmtId="165" fontId="9" fillId="0" borderId="4" xfId="2" applyNumberFormat="1" applyBorder="1" applyAlignment="1">
      <alignment horizontal="center"/>
    </xf>
    <xf numFmtId="0" fontId="9" fillId="0" borderId="6" xfId="2" applyBorder="1"/>
    <xf numFmtId="43" fontId="14" fillId="0" borderId="6" xfId="7" applyNumberFormat="1" applyFont="1" applyFill="1" applyBorder="1"/>
    <xf numFmtId="0" fontId="14" fillId="0" borderId="6" xfId="2" applyFont="1" applyBorder="1"/>
    <xf numFmtId="0" fontId="9" fillId="0" borderId="5" xfId="2" applyBorder="1"/>
    <xf numFmtId="0" fontId="5" fillId="0" borderId="0" xfId="5"/>
    <xf numFmtId="165" fontId="29" fillId="0" borderId="7" xfId="2" applyNumberFormat="1" applyFont="1" applyBorder="1" applyAlignment="1">
      <alignment horizontal="center" vertical="center"/>
    </xf>
    <xf numFmtId="0" fontId="30" fillId="0" borderId="0" xfId="2" applyFont="1" applyAlignment="1">
      <alignment vertical="center"/>
    </xf>
    <xf numFmtId="43" fontId="25" fillId="0" borderId="0" xfId="7" applyNumberFormat="1" applyFont="1" applyFill="1" applyBorder="1"/>
    <xf numFmtId="0" fontId="14" fillId="0" borderId="0" xfId="2" applyFont="1"/>
    <xf numFmtId="17" fontId="25" fillId="0" borderId="0" xfId="2" applyNumberFormat="1" applyFont="1"/>
    <xf numFmtId="170" fontId="18" fillId="0" borderId="8" xfId="2" applyNumberFormat="1" applyFont="1" applyBorder="1" applyAlignment="1">
      <alignment horizontal="left"/>
    </xf>
    <xf numFmtId="165" fontId="9" fillId="0" borderId="7" xfId="2" applyNumberFormat="1" applyBorder="1" applyAlignment="1">
      <alignment horizontal="center" vertical="center"/>
    </xf>
    <xf numFmtId="43" fontId="14" fillId="0" borderId="0" xfId="7" applyNumberFormat="1" applyFont="1" applyFill="1" applyBorder="1"/>
    <xf numFmtId="0" fontId="16" fillId="0" borderId="0" xfId="2" applyFont="1"/>
    <xf numFmtId="0" fontId="18" fillId="0" borderId="8" xfId="2" applyFont="1" applyBorder="1" applyAlignment="1">
      <alignment horizontal="left"/>
    </xf>
    <xf numFmtId="0" fontId="31" fillId="0" borderId="0" xfId="2" applyFont="1" applyAlignment="1">
      <alignment vertical="center"/>
    </xf>
    <xf numFmtId="43" fontId="16" fillId="0" borderId="0" xfId="7" applyNumberFormat="1" applyFont="1" applyFill="1" applyBorder="1"/>
    <xf numFmtId="0" fontId="16" fillId="0" borderId="0" xfId="2" applyFont="1" applyAlignment="1">
      <alignment vertical="center"/>
    </xf>
    <xf numFmtId="10" fontId="18" fillId="0" borderId="8" xfId="2" applyNumberFormat="1" applyFont="1" applyBorder="1" applyAlignment="1">
      <alignment horizontal="left"/>
    </xf>
    <xf numFmtId="17" fontId="18" fillId="0" borderId="8" xfId="2" applyNumberFormat="1" applyFont="1" applyBorder="1" applyAlignment="1">
      <alignment horizontal="left"/>
    </xf>
    <xf numFmtId="165" fontId="29" fillId="0" borderId="9" xfId="2" applyNumberFormat="1" applyFont="1" applyBorder="1" applyAlignment="1">
      <alignment horizontal="center"/>
    </xf>
    <xf numFmtId="0" fontId="29" fillId="0" borderId="11" xfId="2" applyFont="1" applyBorder="1" applyAlignment="1">
      <alignment horizontal="left"/>
    </xf>
    <xf numFmtId="43" fontId="14" fillId="0" borderId="11" xfId="7" applyNumberFormat="1" applyFont="1" applyFill="1" applyBorder="1"/>
    <xf numFmtId="0" fontId="14" fillId="0" borderId="11" xfId="2" applyFont="1" applyBorder="1"/>
    <xf numFmtId="17" fontId="37" fillId="0" borderId="10" xfId="2" applyNumberFormat="1" applyFont="1" applyBorder="1"/>
    <xf numFmtId="165" fontId="32" fillId="0" borderId="29" xfId="2" applyNumberFormat="1" applyFont="1" applyBorder="1"/>
    <xf numFmtId="0" fontId="32" fillId="0" borderId="30" xfId="2" applyFont="1" applyBorder="1"/>
    <xf numFmtId="0" fontId="32" fillId="0" borderId="30" xfId="2" applyFont="1" applyBorder="1" applyAlignment="1">
      <alignment horizontal="center"/>
    </xf>
    <xf numFmtId="0" fontId="32" fillId="0" borderId="31" xfId="2" applyFont="1" applyBorder="1" applyAlignment="1">
      <alignment horizontal="center"/>
    </xf>
    <xf numFmtId="165" fontId="34" fillId="0" borderId="25" xfId="2" applyNumberFormat="1" applyFont="1" applyBorder="1" applyAlignment="1">
      <alignment horizontal="center"/>
    </xf>
    <xf numFmtId="0" fontId="34" fillId="0" borderId="24" xfId="2" applyFont="1" applyBorder="1" applyAlignment="1">
      <alignment horizontal="center"/>
    </xf>
    <xf numFmtId="0" fontId="34" fillId="0" borderId="32" xfId="2" applyFont="1" applyBorder="1" applyAlignment="1">
      <alignment horizontal="center"/>
    </xf>
    <xf numFmtId="0" fontId="16" fillId="0" borderId="2" xfId="3" applyFont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4" fillId="0" borderId="2" xfId="3" applyFont="1" applyBorder="1" applyAlignment="1">
      <alignment horizontal="center" vertical="center"/>
    </xf>
    <xf numFmtId="0" fontId="23" fillId="0" borderId="2" xfId="1" applyNumberFormat="1" applyFont="1" applyFill="1" applyBorder="1" applyAlignment="1" applyProtection="1">
      <alignment horizontal="right" vertical="center" wrapText="1"/>
    </xf>
    <xf numFmtId="44" fontId="14" fillId="0" borderId="2" xfId="8" applyFont="1" applyFill="1" applyBorder="1" applyAlignment="1" applyProtection="1">
      <alignment horizontal="right" vertical="center" wrapText="1"/>
    </xf>
    <xf numFmtId="44" fontId="14" fillId="0" borderId="2" xfId="8" applyFont="1" applyFill="1" applyBorder="1" applyAlignment="1" applyProtection="1">
      <alignment horizontal="right" vertical="center"/>
    </xf>
    <xf numFmtId="166" fontId="14" fillId="0" borderId="2" xfId="5" applyNumberFormat="1" applyFont="1" applyBorder="1" applyAlignment="1">
      <alignment vertical="center" wrapText="1"/>
    </xf>
    <xf numFmtId="166" fontId="14" fillId="0" borderId="2" xfId="5" applyNumberFormat="1" applyFont="1" applyBorder="1" applyAlignment="1">
      <alignment horizontal="center" vertical="center" wrapText="1"/>
    </xf>
    <xf numFmtId="167" fontId="14" fillId="0" borderId="2" xfId="1" applyNumberFormat="1" applyFont="1" applyFill="1" applyBorder="1" applyAlignment="1" applyProtection="1">
      <alignment horizontal="right" vertical="center"/>
    </xf>
    <xf numFmtId="0" fontId="16" fillId="2" borderId="2" xfId="3" applyFont="1" applyFill="1" applyBorder="1" applyAlignment="1">
      <alignment horizontal="right" vertical="center" wrapText="1"/>
    </xf>
    <xf numFmtId="165" fontId="16" fillId="2" borderId="2" xfId="3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 applyProtection="1">
      <alignment vertical="center"/>
    </xf>
    <xf numFmtId="44" fontId="14" fillId="2" borderId="2" xfId="8" applyFont="1" applyFill="1" applyBorder="1" applyAlignment="1" applyProtection="1">
      <alignment vertical="center"/>
    </xf>
    <xf numFmtId="0" fontId="16" fillId="0" borderId="2" xfId="3" applyFont="1" applyBorder="1" applyAlignment="1">
      <alignment horizontal="right" vertical="center" wrapText="1"/>
    </xf>
    <xf numFmtId="165" fontId="16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vertical="center" wrapText="1"/>
    </xf>
    <xf numFmtId="165" fontId="16" fillId="3" borderId="2" xfId="3" applyNumberFormat="1" applyFont="1" applyFill="1" applyBorder="1" applyAlignment="1">
      <alignment horizontal="center" vertical="center"/>
    </xf>
    <xf numFmtId="0" fontId="16" fillId="3" borderId="2" xfId="3" applyFont="1" applyFill="1" applyBorder="1" applyAlignment="1">
      <alignment horizontal="right" vertical="center" wrapText="1"/>
    </xf>
    <xf numFmtId="44" fontId="0" fillId="0" borderId="0" xfId="0" applyNumberFormat="1"/>
    <xf numFmtId="0" fontId="16" fillId="0" borderId="0" xfId="1" applyNumberFormat="1" applyFont="1" applyFill="1" applyBorder="1" applyAlignment="1" applyProtection="1">
      <alignment vertical="center"/>
    </xf>
    <xf numFmtId="165" fontId="28" fillId="0" borderId="33" xfId="2" applyNumberFormat="1" applyFont="1" applyBorder="1" applyAlignment="1">
      <alignment horizontal="center"/>
    </xf>
    <xf numFmtId="0" fontId="28" fillId="0" borderId="21" xfId="2" applyFont="1" applyBorder="1" applyAlignment="1">
      <alignment horizontal="left"/>
    </xf>
    <xf numFmtId="0" fontId="28" fillId="0" borderId="21" xfId="2" applyFont="1" applyBorder="1"/>
    <xf numFmtId="0" fontId="28" fillId="0" borderId="21" xfId="2" applyFont="1" applyBorder="1" applyAlignment="1">
      <alignment horizontal="center"/>
    </xf>
    <xf numFmtId="0" fontId="32" fillId="0" borderId="21" xfId="2" applyFont="1" applyBorder="1" applyAlignment="1">
      <alignment horizontal="center"/>
    </xf>
    <xf numFmtId="166" fontId="32" fillId="0" borderId="34" xfId="7" applyFont="1" applyBorder="1" applyAlignment="1">
      <alignment horizontal="center"/>
    </xf>
    <xf numFmtId="43" fontId="14" fillId="0" borderId="0" xfId="14" applyNumberFormat="1" applyFont="1"/>
    <xf numFmtId="0" fontId="14" fillId="0" borderId="6" xfId="14" applyFont="1" applyBorder="1"/>
    <xf numFmtId="0" fontId="14" fillId="0" borderId="5" xfId="14" applyFont="1" applyBorder="1"/>
    <xf numFmtId="2" fontId="23" fillId="0" borderId="0" xfId="14" applyNumberFormat="1" applyFont="1"/>
    <xf numFmtId="0" fontId="39" fillId="0" borderId="2" xfId="3" applyFont="1" applyBorder="1" applyAlignment="1">
      <alignment horizontal="justify" vertical="center" wrapText="1"/>
    </xf>
    <xf numFmtId="0" fontId="39" fillId="0" borderId="2" xfId="3" applyFont="1" applyBorder="1" applyAlignment="1">
      <alignment vertical="center" wrapText="1"/>
    </xf>
    <xf numFmtId="165" fontId="33" fillId="0" borderId="4" xfId="2" applyNumberFormat="1" applyFont="1" applyBorder="1"/>
    <xf numFmtId="0" fontId="33" fillId="0" borderId="6" xfId="2" applyFont="1" applyBorder="1" applyAlignment="1">
      <alignment horizontal="left"/>
    </xf>
    <xf numFmtId="0" fontId="18" fillId="0" borderId="6" xfId="2" applyFont="1" applyBorder="1"/>
    <xf numFmtId="17" fontId="38" fillId="0" borderId="5" xfId="2" applyNumberFormat="1" applyFont="1" applyBorder="1"/>
    <xf numFmtId="165" fontId="33" fillId="0" borderId="9" xfId="2" applyNumberFormat="1" applyFont="1" applyBorder="1"/>
    <xf numFmtId="0" fontId="33" fillId="0" borderId="11" xfId="2" applyFont="1" applyBorder="1" applyAlignment="1">
      <alignment horizontal="left"/>
    </xf>
    <xf numFmtId="0" fontId="18" fillId="0" borderId="11" xfId="2" applyFont="1" applyBorder="1"/>
    <xf numFmtId="17" fontId="38" fillId="0" borderId="10" xfId="2" applyNumberFormat="1" applyFont="1" applyBorder="1"/>
    <xf numFmtId="165" fontId="14" fillId="0" borderId="35" xfId="3" applyNumberFormat="1" applyFont="1" applyBorder="1" applyAlignment="1">
      <alignment horizontal="center" vertical="center"/>
    </xf>
    <xf numFmtId="166" fontId="14" fillId="0" borderId="36" xfId="5" applyNumberFormat="1" applyFont="1" applyBorder="1" applyAlignment="1">
      <alignment vertical="center" wrapText="1"/>
    </xf>
    <xf numFmtId="166" fontId="14" fillId="0" borderId="36" xfId="5" applyNumberFormat="1" applyFont="1" applyBorder="1" applyAlignment="1">
      <alignment horizontal="center" vertical="center" wrapText="1"/>
    </xf>
    <xf numFmtId="167" fontId="14" fillId="0" borderId="36" xfId="1" applyNumberFormat="1" applyFont="1" applyFill="1" applyBorder="1" applyAlignment="1" applyProtection="1">
      <alignment horizontal="right" vertical="center"/>
    </xf>
    <xf numFmtId="44" fontId="14" fillId="0" borderId="36" xfId="8" applyFont="1" applyFill="1" applyBorder="1" applyAlignment="1" applyProtection="1">
      <alignment horizontal="right" vertical="center"/>
    </xf>
    <xf numFmtId="44" fontId="16" fillId="0" borderId="37" xfId="8" applyFont="1" applyFill="1" applyBorder="1" applyAlignment="1" applyProtection="1">
      <alignment horizontal="right" vertical="center"/>
    </xf>
    <xf numFmtId="165" fontId="14" fillId="0" borderId="38" xfId="3" applyNumberFormat="1" applyFont="1" applyBorder="1" applyAlignment="1">
      <alignment horizontal="center" vertical="center"/>
    </xf>
    <xf numFmtId="44" fontId="16" fillId="0" borderId="39" xfId="8" applyFont="1" applyFill="1" applyBorder="1" applyAlignment="1" applyProtection="1">
      <alignment horizontal="right" vertical="center"/>
    </xf>
    <xf numFmtId="165" fontId="16" fillId="0" borderId="38" xfId="3" applyNumberFormat="1" applyFont="1" applyBorder="1" applyAlignment="1">
      <alignment horizontal="center" vertical="center"/>
    </xf>
    <xf numFmtId="44" fontId="16" fillId="0" borderId="39" xfId="8" applyFont="1" applyFill="1" applyBorder="1" applyAlignment="1" applyProtection="1">
      <alignment horizontal="right" vertical="center" wrapText="1"/>
    </xf>
    <xf numFmtId="165" fontId="14" fillId="0" borderId="38" xfId="3" applyNumberFormat="1" applyFont="1" applyBorder="1" applyAlignment="1">
      <alignment horizontal="center" vertical="center" wrapText="1"/>
    </xf>
    <xf numFmtId="165" fontId="14" fillId="2" borderId="38" xfId="3" applyNumberFormat="1" applyFont="1" applyFill="1" applyBorder="1" applyAlignment="1">
      <alignment horizontal="center" vertical="center" wrapText="1"/>
    </xf>
    <xf numFmtId="44" fontId="16" fillId="2" borderId="39" xfId="8" applyFont="1" applyFill="1" applyBorder="1" applyAlignment="1">
      <alignment horizontal="right" vertical="center"/>
    </xf>
    <xf numFmtId="165" fontId="14" fillId="3" borderId="38" xfId="3" applyNumberFormat="1" applyFont="1" applyFill="1" applyBorder="1" applyAlignment="1">
      <alignment horizontal="center" vertical="center" wrapText="1"/>
    </xf>
    <xf numFmtId="165" fontId="14" fillId="0" borderId="40" xfId="3" applyNumberFormat="1" applyFont="1" applyBorder="1" applyAlignment="1">
      <alignment horizontal="center" vertical="center" wrapText="1"/>
    </xf>
    <xf numFmtId="0" fontId="16" fillId="0" borderId="41" xfId="3" applyFont="1" applyBorder="1" applyAlignment="1">
      <alignment horizontal="right" vertical="center" wrapText="1"/>
    </xf>
    <xf numFmtId="165" fontId="16" fillId="0" borderId="41" xfId="3" applyNumberFormat="1" applyFont="1" applyBorder="1" applyAlignment="1">
      <alignment horizontal="center" vertical="center"/>
    </xf>
    <xf numFmtId="167" fontId="14" fillId="0" borderId="41" xfId="1" applyNumberFormat="1" applyFont="1" applyFill="1" applyBorder="1" applyAlignment="1" applyProtection="1">
      <alignment horizontal="right" vertical="center"/>
    </xf>
    <xf numFmtId="44" fontId="14" fillId="0" borderId="41" xfId="8" applyFont="1" applyFill="1" applyBorder="1" applyAlignment="1" applyProtection="1">
      <alignment horizontal="right" vertical="center"/>
    </xf>
    <xf numFmtId="44" fontId="16" fillId="0" borderId="42" xfId="8" applyFont="1" applyFill="1" applyBorder="1" applyAlignment="1" applyProtection="1">
      <alignment horizontal="right" vertical="center"/>
    </xf>
    <xf numFmtId="0" fontId="7" fillId="0" borderId="43" xfId="1" applyNumberFormat="1" applyFont="1" applyFill="1" applyBorder="1" applyAlignment="1" applyProtection="1">
      <alignment horizontal="center" vertical="center"/>
    </xf>
    <xf numFmtId="0" fontId="35" fillId="0" borderId="14" xfId="1" applyNumberFormat="1" applyFont="1" applyFill="1" applyBorder="1" applyAlignment="1" applyProtection="1">
      <alignment vertical="center" wrapText="1"/>
    </xf>
    <xf numFmtId="0" fontId="36" fillId="0" borderId="14" xfId="1" applyNumberFormat="1" applyFont="1" applyFill="1" applyBorder="1" applyAlignment="1" applyProtection="1">
      <alignment vertical="center" wrapText="1"/>
    </xf>
    <xf numFmtId="0" fontId="36" fillId="0" borderId="14" xfId="1" applyNumberFormat="1" applyFont="1" applyFill="1" applyBorder="1" applyAlignment="1" applyProtection="1">
      <alignment vertical="center"/>
    </xf>
    <xf numFmtId="0" fontId="7" fillId="0" borderId="26" xfId="1" applyNumberFormat="1" applyFont="1" applyFill="1" applyBorder="1" applyAlignment="1" applyProtection="1">
      <alignment horizontal="center" vertical="center"/>
    </xf>
    <xf numFmtId="0" fontId="7" fillId="0" borderId="45" xfId="1" applyNumberFormat="1" applyFont="1" applyFill="1" applyBorder="1" applyAlignment="1" applyProtection="1">
      <alignment horizontal="center" vertical="center"/>
    </xf>
    <xf numFmtId="0" fontId="35" fillId="0" borderId="46" xfId="1" applyNumberFormat="1" applyFont="1" applyFill="1" applyBorder="1" applyAlignment="1" applyProtection="1">
      <alignment vertical="center" wrapText="1"/>
    </xf>
    <xf numFmtId="0" fontId="36" fillId="0" borderId="46" xfId="1" applyNumberFormat="1" applyFont="1" applyFill="1" applyBorder="1" applyAlignment="1" applyProtection="1">
      <alignment vertical="center" wrapText="1"/>
    </xf>
    <xf numFmtId="0" fontId="36" fillId="0" borderId="46" xfId="1" applyNumberFormat="1" applyFont="1" applyFill="1" applyBorder="1" applyAlignment="1" applyProtection="1">
      <alignment vertical="center"/>
    </xf>
    <xf numFmtId="44" fontId="35" fillId="0" borderId="46" xfId="8" applyFont="1" applyFill="1" applyBorder="1" applyAlignment="1" applyProtection="1">
      <alignment horizontal="center" vertical="center"/>
    </xf>
    <xf numFmtId="44" fontId="35" fillId="0" borderId="47" xfId="8" applyFont="1" applyFill="1" applyBorder="1" applyAlignment="1" applyProtection="1">
      <alignment horizontal="center" vertical="center"/>
    </xf>
    <xf numFmtId="44" fontId="35" fillId="0" borderId="1" xfId="8" applyFont="1" applyFill="1" applyBorder="1" applyAlignment="1" applyProtection="1">
      <alignment horizontal="center" vertical="center"/>
    </xf>
    <xf numFmtId="44" fontId="35" fillId="0" borderId="27" xfId="8" applyFont="1" applyFill="1" applyBorder="1" applyAlignment="1" applyProtection="1">
      <alignment horizontal="center" vertical="center"/>
    </xf>
    <xf numFmtId="44" fontId="35" fillId="0" borderId="14" xfId="8" applyFont="1" applyFill="1" applyBorder="1" applyAlignment="1" applyProtection="1">
      <alignment horizontal="center" vertical="center"/>
    </xf>
    <xf numFmtId="44" fontId="35" fillId="0" borderId="44" xfId="8" applyFont="1" applyFill="1" applyBorder="1" applyAlignment="1" applyProtection="1">
      <alignment horizontal="center" vertical="center"/>
    </xf>
    <xf numFmtId="165" fontId="33" fillId="0" borderId="7" xfId="2" applyNumberFormat="1" applyFont="1" applyBorder="1" applyAlignment="1">
      <alignment horizontal="center"/>
    </xf>
    <xf numFmtId="165" fontId="33" fillId="0" borderId="0" xfId="2" applyNumberFormat="1" applyFont="1" applyAlignment="1">
      <alignment horizontal="center"/>
    </xf>
    <xf numFmtId="165" fontId="33" fillId="0" borderId="8" xfId="2" applyNumberFormat="1" applyFont="1" applyBorder="1" applyAlignment="1">
      <alignment horizontal="center"/>
    </xf>
    <xf numFmtId="44" fontId="17" fillId="0" borderId="0" xfId="14" applyNumberFormat="1" applyFont="1" applyAlignment="1">
      <alignment horizontal="center" vertical="center" wrapText="1"/>
    </xf>
    <xf numFmtId="44" fontId="14" fillId="0" borderId="0" xfId="14" applyNumberFormat="1" applyFont="1" applyAlignment="1">
      <alignment horizontal="center" vertical="center"/>
    </xf>
    <xf numFmtId="0" fontId="14" fillId="0" borderId="0" xfId="14" applyFont="1" applyAlignment="1">
      <alignment horizontal="center" vertical="center"/>
    </xf>
    <xf numFmtId="44" fontId="16" fillId="0" borderId="0" xfId="14" applyNumberFormat="1" applyFont="1" applyAlignment="1">
      <alignment horizontal="center" vertical="center"/>
    </xf>
    <xf numFmtId="0" fontId="16" fillId="0" borderId="0" xfId="14" applyFont="1" applyAlignment="1">
      <alignment horizontal="center" vertical="center"/>
    </xf>
    <xf numFmtId="0" fontId="14" fillId="0" borderId="0" xfId="14" applyFont="1" applyAlignment="1">
      <alignment horizontal="center"/>
    </xf>
    <xf numFmtId="0" fontId="15" fillId="0" borderId="0" xfId="14" applyFont="1" applyAlignment="1">
      <alignment horizontal="center" vertical="center" wrapText="1"/>
    </xf>
    <xf numFmtId="0" fontId="16" fillId="0" borderId="28" xfId="14" applyFont="1" applyBorder="1" applyAlignment="1">
      <alignment horizontal="center" vertical="center" wrapText="1"/>
    </xf>
    <xf numFmtId="0" fontId="16" fillId="0" borderId="14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left" vertical="center" wrapText="1"/>
    </xf>
    <xf numFmtId="0" fontId="16" fillId="0" borderId="0" xfId="14" applyFont="1" applyAlignment="1">
      <alignment horizontal="left" vertical="center" wrapText="1"/>
    </xf>
  </cellXfs>
  <cellStyles count="24">
    <cellStyle name="Moeda" xfId="8" builtinId="4"/>
    <cellStyle name="Moeda 2" xfId="6" xr:uid="{00000000-0005-0000-0000-000001000000}"/>
    <cellStyle name="Normal" xfId="0" builtinId="0"/>
    <cellStyle name="Normal 11" xfId="2" xr:uid="{00000000-0005-0000-0000-000004000000}"/>
    <cellStyle name="Normal 13" xfId="3" xr:uid="{00000000-0005-0000-0000-000005000000}"/>
    <cellStyle name="Normal 2" xfId="11" xr:uid="{00000000-0005-0000-0000-000006000000}"/>
    <cellStyle name="Normal 2 2" xfId="16" xr:uid="{00000000-0005-0000-0000-000007000000}"/>
    <cellStyle name="Normal 2 5" xfId="9" xr:uid="{00000000-0005-0000-0000-000008000000}"/>
    <cellStyle name="Normal 3" xfId="5" xr:uid="{00000000-0005-0000-0000-000009000000}"/>
    <cellStyle name="Normal 3 2" xfId="15" xr:uid="{00000000-0005-0000-0000-00000A000000}"/>
    <cellStyle name="Normal 3 3" xfId="21" xr:uid="{00000000-0005-0000-0000-00000B000000}"/>
    <cellStyle name="Normal 4" xfId="12" xr:uid="{00000000-0005-0000-0000-00000C000000}"/>
    <cellStyle name="Normal 5" xfId="14" xr:uid="{00000000-0005-0000-0000-00000D000000}"/>
    <cellStyle name="Normal 6" xfId="20" xr:uid="{00000000-0005-0000-0000-00000E000000}"/>
    <cellStyle name="Porcentagem" xfId="13" builtinId="5"/>
    <cellStyle name="Separador de milhares 10" xfId="7" xr:uid="{00000000-0005-0000-0000-000012000000}"/>
    <cellStyle name="Separador de milhares 11" xfId="4" xr:uid="{00000000-0005-0000-0000-000013000000}"/>
    <cellStyle name="Separador de milhares 2" xfId="19" xr:uid="{00000000-0005-0000-0000-000014000000}"/>
    <cellStyle name="Vírgula" xfId="1" builtinId="3"/>
    <cellStyle name="Vírgula 2" xfId="22" xr:uid="{00000000-0005-0000-0000-000016000000}"/>
    <cellStyle name="Vírgula 2 2" xfId="17" xr:uid="{00000000-0005-0000-0000-000017000000}"/>
    <cellStyle name="Vírgula 2 7" xfId="10" xr:uid="{00000000-0005-0000-0000-000018000000}"/>
    <cellStyle name="Vírgula 3" xfId="23" xr:uid="{00000000-0005-0000-0000-000019000000}"/>
    <cellStyle name="Vírgula 4" xfId="18" xr:uid="{00000000-0005-0000-0000-00001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abSelected="1" zoomScale="136" zoomScaleNormal="136" zoomScaleSheetLayoutView="100" workbookViewId="0">
      <selection activeCell="E104" sqref="E104:F104"/>
    </sheetView>
  </sheetViews>
  <sheetFormatPr defaultRowHeight="12.75"/>
  <cols>
    <col min="1" max="1" width="6.140625" customWidth="1"/>
    <col min="2" max="2" width="52.7109375" customWidth="1"/>
    <col min="3" max="3" width="9" customWidth="1"/>
    <col min="4" max="4" width="8.85546875" customWidth="1"/>
    <col min="5" max="5" width="13.42578125" customWidth="1"/>
    <col min="6" max="6" width="16.140625" customWidth="1"/>
    <col min="8" max="8" width="16.140625" customWidth="1"/>
    <col min="9" max="9" width="17.140625" customWidth="1"/>
  </cols>
  <sheetData>
    <row r="1" spans="1:6" s="132" customFormat="1" ht="15">
      <c r="A1" s="127"/>
      <c r="B1" s="128"/>
      <c r="C1" s="129"/>
      <c r="D1" s="130"/>
      <c r="E1" s="130"/>
      <c r="F1" s="131"/>
    </row>
    <row r="2" spans="1:6" s="132" customFormat="1" ht="15.75">
      <c r="A2" s="133"/>
      <c r="B2" s="134"/>
      <c r="C2" s="135"/>
      <c r="D2" s="136"/>
      <c r="E2" s="137"/>
      <c r="F2" s="138"/>
    </row>
    <row r="3" spans="1:6" s="132" customFormat="1" ht="20.25">
      <c r="A3" s="139"/>
      <c r="B3" s="143" t="s">
        <v>39</v>
      </c>
      <c r="C3" s="140"/>
      <c r="D3" s="136"/>
      <c r="E3" s="141" t="s">
        <v>24</v>
      </c>
      <c r="F3" s="142" t="s">
        <v>54</v>
      </c>
    </row>
    <row r="4" spans="1:6" s="132" customFormat="1" ht="15">
      <c r="A4" s="133"/>
      <c r="B4" s="145" t="s">
        <v>44</v>
      </c>
      <c r="C4" s="144"/>
      <c r="D4" s="136"/>
      <c r="E4" s="141"/>
      <c r="F4" s="142"/>
    </row>
    <row r="5" spans="1:6" s="132" customFormat="1" ht="15">
      <c r="A5" s="133"/>
      <c r="B5" s="141" t="s">
        <v>40</v>
      </c>
      <c r="C5" s="144"/>
      <c r="D5" s="136"/>
      <c r="E5" s="141"/>
      <c r="F5" s="138"/>
    </row>
    <row r="6" spans="1:6" s="132" customFormat="1" ht="15">
      <c r="A6" s="133"/>
      <c r="B6" s="179"/>
      <c r="C6" s="1"/>
      <c r="D6" s="1"/>
      <c r="E6" s="141" t="s">
        <v>36</v>
      </c>
      <c r="F6" s="146">
        <v>0</v>
      </c>
    </row>
    <row r="7" spans="1:6" s="132" customFormat="1" ht="15">
      <c r="A7" s="133"/>
      <c r="B7" s="179"/>
      <c r="C7" s="1"/>
      <c r="D7" s="1"/>
      <c r="E7" s="141" t="s">
        <v>25</v>
      </c>
      <c r="F7" s="147"/>
    </row>
    <row r="8" spans="1:6" s="132" customFormat="1" ht="15.75" thickBot="1">
      <c r="A8" s="148"/>
      <c r="B8" s="149"/>
      <c r="C8" s="150"/>
      <c r="D8" s="151"/>
      <c r="E8" s="151"/>
      <c r="F8" s="152"/>
    </row>
    <row r="9" spans="1:6" s="132" customFormat="1" ht="15">
      <c r="A9" s="192"/>
      <c r="B9" s="193"/>
      <c r="C9" s="194"/>
      <c r="D9" s="194"/>
      <c r="E9" s="194"/>
      <c r="F9" s="195"/>
    </row>
    <row r="10" spans="1:6" s="132" customFormat="1" ht="15">
      <c r="A10" s="235" t="s">
        <v>38</v>
      </c>
      <c r="B10" s="236"/>
      <c r="C10" s="236"/>
      <c r="D10" s="236"/>
      <c r="E10" s="236"/>
      <c r="F10" s="237"/>
    </row>
    <row r="11" spans="1:6" s="132" customFormat="1" ht="15.75" thickBot="1">
      <c r="A11" s="196"/>
      <c r="B11" s="197"/>
      <c r="C11" s="198"/>
      <c r="D11" s="198"/>
      <c r="E11" s="198"/>
      <c r="F11" s="199"/>
    </row>
    <row r="12" spans="1:6" s="132" customFormat="1" ht="15">
      <c r="A12" s="153"/>
      <c r="B12" s="155"/>
      <c r="C12" s="154"/>
      <c r="D12" s="155"/>
      <c r="E12" s="155" t="s">
        <v>26</v>
      </c>
      <c r="F12" s="156"/>
    </row>
    <row r="13" spans="1:6" s="132" customFormat="1" ht="15">
      <c r="A13" s="157" t="s">
        <v>15</v>
      </c>
      <c r="B13" s="158" t="s">
        <v>27</v>
      </c>
      <c r="C13" s="158" t="s">
        <v>28</v>
      </c>
      <c r="D13" s="158" t="s">
        <v>29</v>
      </c>
      <c r="E13" s="158" t="s">
        <v>30</v>
      </c>
      <c r="F13" s="159" t="s">
        <v>31</v>
      </c>
    </row>
    <row r="14" spans="1:6" s="132" customFormat="1" ht="15.75" thickBot="1">
      <c r="A14" s="180"/>
      <c r="B14" s="181"/>
      <c r="C14" s="182"/>
      <c r="D14" s="183"/>
      <c r="E14" s="184" t="s">
        <v>17</v>
      </c>
      <c r="F14" s="185" t="s">
        <v>17</v>
      </c>
    </row>
    <row r="15" spans="1:6" s="132" customFormat="1" ht="15">
      <c r="A15" s="200"/>
      <c r="B15" s="201"/>
      <c r="C15" s="202"/>
      <c r="D15" s="203"/>
      <c r="E15" s="204"/>
      <c r="F15" s="205"/>
    </row>
    <row r="16" spans="1:6" s="132" customFormat="1" ht="15">
      <c r="A16" s="206"/>
      <c r="B16" s="161" t="s">
        <v>52</v>
      </c>
      <c r="C16" s="167"/>
      <c r="D16" s="168"/>
      <c r="E16" s="165"/>
      <c r="F16" s="207"/>
    </row>
    <row r="17" spans="1:8">
      <c r="A17" s="208">
        <v>100</v>
      </c>
      <c r="B17" s="190" t="s">
        <v>0</v>
      </c>
      <c r="C17" s="162"/>
      <c r="D17" s="163"/>
      <c r="E17" s="164"/>
      <c r="F17" s="209"/>
    </row>
    <row r="18" spans="1:8">
      <c r="A18" s="206">
        <v>101</v>
      </c>
      <c r="B18" s="166" t="s">
        <v>7</v>
      </c>
      <c r="C18" s="167" t="s">
        <v>6</v>
      </c>
      <c r="D18" s="168">
        <v>6</v>
      </c>
      <c r="E18" s="165"/>
      <c r="F18" s="207">
        <f>+D18*E18</f>
        <v>0</v>
      </c>
      <c r="H18" s="178"/>
    </row>
    <row r="19" spans="1:8" ht="36">
      <c r="A19" s="206">
        <v>102</v>
      </c>
      <c r="B19" s="166" t="s">
        <v>8</v>
      </c>
      <c r="C19" s="167" t="s">
        <v>33</v>
      </c>
      <c r="D19" s="168">
        <v>6</v>
      </c>
      <c r="E19" s="165"/>
      <c r="F19" s="207">
        <f t="shared" ref="F19:F24" si="0">+D19*E19</f>
        <v>0</v>
      </c>
      <c r="H19" s="178"/>
    </row>
    <row r="20" spans="1:8" ht="24">
      <c r="A20" s="206">
        <v>103</v>
      </c>
      <c r="B20" s="166" t="s">
        <v>62</v>
      </c>
      <c r="C20" s="167" t="s">
        <v>33</v>
      </c>
      <c r="D20" s="168">
        <v>6</v>
      </c>
      <c r="E20" s="165"/>
      <c r="F20" s="207">
        <f t="shared" si="0"/>
        <v>0</v>
      </c>
      <c r="H20" s="178"/>
    </row>
    <row r="21" spans="1:8">
      <c r="A21" s="206">
        <v>104</v>
      </c>
      <c r="B21" s="166" t="s">
        <v>11</v>
      </c>
      <c r="C21" s="167" t="s">
        <v>12</v>
      </c>
      <c r="D21" s="168">
        <v>1152</v>
      </c>
      <c r="E21" s="165"/>
      <c r="F21" s="207">
        <f t="shared" si="0"/>
        <v>0</v>
      </c>
      <c r="H21" s="178"/>
    </row>
    <row r="22" spans="1:8">
      <c r="A22" s="206"/>
      <c r="B22" s="190" t="s">
        <v>10</v>
      </c>
      <c r="C22" s="167"/>
      <c r="D22" s="168"/>
      <c r="E22" s="165"/>
      <c r="F22" s="207"/>
      <c r="H22" s="178"/>
    </row>
    <row r="23" spans="1:8" ht="24">
      <c r="A23" s="206">
        <v>105</v>
      </c>
      <c r="B23" s="166" t="s">
        <v>63</v>
      </c>
      <c r="C23" s="167" t="s">
        <v>19</v>
      </c>
      <c r="D23" s="168">
        <v>240</v>
      </c>
      <c r="E23" s="165"/>
      <c r="F23" s="207">
        <f t="shared" si="0"/>
        <v>0</v>
      </c>
      <c r="H23" s="178"/>
    </row>
    <row r="24" spans="1:8">
      <c r="A24" s="206">
        <v>106</v>
      </c>
      <c r="B24" s="166" t="s">
        <v>64</v>
      </c>
      <c r="C24" s="167" t="s">
        <v>34</v>
      </c>
      <c r="D24" s="168">
        <v>144</v>
      </c>
      <c r="E24" s="165"/>
      <c r="F24" s="207">
        <f t="shared" si="0"/>
        <v>0</v>
      </c>
      <c r="H24" s="178"/>
    </row>
    <row r="25" spans="1:8">
      <c r="A25" s="208"/>
      <c r="B25" s="190" t="s">
        <v>45</v>
      </c>
      <c r="C25" s="174"/>
      <c r="D25" s="168"/>
      <c r="E25" s="165"/>
      <c r="F25" s="207"/>
      <c r="H25" s="178"/>
    </row>
    <row r="26" spans="1:8">
      <c r="A26" s="206">
        <v>107</v>
      </c>
      <c r="B26" s="166" t="s">
        <v>21</v>
      </c>
      <c r="C26" s="167" t="s">
        <v>6</v>
      </c>
      <c r="D26" s="168">
        <v>140.80000000000001</v>
      </c>
      <c r="E26" s="165"/>
      <c r="F26" s="207">
        <f t="shared" ref="F26" si="1">+D26*E26</f>
        <v>0</v>
      </c>
      <c r="H26" s="178"/>
    </row>
    <row r="27" spans="1:8">
      <c r="A27" s="210"/>
      <c r="B27" s="175"/>
      <c r="C27" s="162"/>
      <c r="D27" s="168"/>
      <c r="E27" s="165"/>
      <c r="F27" s="207"/>
      <c r="H27" s="178"/>
    </row>
    <row r="28" spans="1:8">
      <c r="A28" s="211"/>
      <c r="B28" s="169" t="s">
        <v>1</v>
      </c>
      <c r="C28" s="170">
        <v>100</v>
      </c>
      <c r="D28" s="171"/>
      <c r="E28" s="172"/>
      <c r="F28" s="212">
        <f>SUM(F18:F26)</f>
        <v>0</v>
      </c>
      <c r="H28" s="178"/>
    </row>
    <row r="29" spans="1:8">
      <c r="A29" s="210"/>
      <c r="B29" s="160"/>
      <c r="C29" s="174"/>
      <c r="D29" s="168"/>
      <c r="E29" s="165"/>
      <c r="F29" s="207"/>
      <c r="H29" s="178"/>
    </row>
    <row r="30" spans="1:8">
      <c r="A30" s="208">
        <v>200</v>
      </c>
      <c r="B30" s="161" t="s">
        <v>46</v>
      </c>
      <c r="C30" s="162"/>
      <c r="D30" s="168"/>
      <c r="E30" s="165"/>
      <c r="F30" s="207"/>
      <c r="H30" s="178"/>
    </row>
    <row r="31" spans="1:8">
      <c r="A31" s="206"/>
      <c r="B31" s="190" t="s">
        <v>2</v>
      </c>
      <c r="C31" s="162"/>
      <c r="D31" s="168"/>
      <c r="E31" s="165"/>
      <c r="F31" s="207"/>
      <c r="H31" s="178"/>
    </row>
    <row r="32" spans="1:8" ht="24">
      <c r="A32" s="206">
        <v>201</v>
      </c>
      <c r="B32" s="166" t="s">
        <v>65</v>
      </c>
      <c r="C32" s="167" t="s">
        <v>6</v>
      </c>
      <c r="D32" s="168">
        <v>1712</v>
      </c>
      <c r="E32" s="165"/>
      <c r="F32" s="207">
        <f t="shared" ref="F32" si="2">+D32*E32</f>
        <v>0</v>
      </c>
      <c r="H32" s="178"/>
    </row>
    <row r="33" spans="1:8">
      <c r="A33" s="206">
        <v>202</v>
      </c>
      <c r="B33" s="166" t="s">
        <v>37</v>
      </c>
      <c r="C33" s="167" t="s">
        <v>6</v>
      </c>
      <c r="D33" s="168">
        <v>342.4</v>
      </c>
      <c r="E33" s="165"/>
      <c r="F33" s="207">
        <f t="shared" ref="F33" si="3">+D33*E33</f>
        <v>0</v>
      </c>
      <c r="H33" s="178"/>
    </row>
    <row r="34" spans="1:8">
      <c r="A34" s="208"/>
      <c r="B34" s="161" t="s">
        <v>55</v>
      </c>
      <c r="C34" s="162"/>
      <c r="D34" s="168"/>
      <c r="E34" s="165"/>
      <c r="F34" s="207"/>
      <c r="H34" s="178"/>
    </row>
    <row r="35" spans="1:8" ht="24">
      <c r="A35" s="206">
        <v>203</v>
      </c>
      <c r="B35" s="166" t="s">
        <v>66</v>
      </c>
      <c r="C35" s="167" t="s">
        <v>6</v>
      </c>
      <c r="D35" s="168">
        <v>1712</v>
      </c>
      <c r="E35" s="165"/>
      <c r="F35" s="207">
        <f>+D35*E35</f>
        <v>0</v>
      </c>
      <c r="H35" s="178"/>
    </row>
    <row r="36" spans="1:8">
      <c r="A36" s="206">
        <v>204</v>
      </c>
      <c r="B36" s="166" t="s">
        <v>67</v>
      </c>
      <c r="C36" s="167" t="s">
        <v>6</v>
      </c>
      <c r="D36" s="168">
        <v>1027.2</v>
      </c>
      <c r="E36" s="165"/>
      <c r="F36" s="207">
        <f>+D36*E36</f>
        <v>0</v>
      </c>
      <c r="H36" s="178"/>
    </row>
    <row r="37" spans="1:8">
      <c r="A37" s="208"/>
      <c r="B37" s="161" t="s">
        <v>56</v>
      </c>
      <c r="C37" s="162"/>
      <c r="D37" s="168"/>
      <c r="E37" s="165"/>
      <c r="F37" s="207"/>
      <c r="H37" s="178"/>
    </row>
    <row r="38" spans="1:8" ht="36">
      <c r="A38" s="206">
        <v>205</v>
      </c>
      <c r="B38" s="166" t="s">
        <v>68</v>
      </c>
      <c r="C38" s="167" t="s">
        <v>6</v>
      </c>
      <c r="D38" s="168">
        <v>684.8</v>
      </c>
      <c r="E38" s="165"/>
      <c r="F38" s="207">
        <f t="shared" ref="F38" si="4">+D38*E38</f>
        <v>0</v>
      </c>
      <c r="H38" s="178"/>
    </row>
    <row r="39" spans="1:8">
      <c r="A39" s="208"/>
      <c r="B39" s="190" t="s">
        <v>58</v>
      </c>
      <c r="C39" s="162"/>
      <c r="D39" s="168"/>
      <c r="E39" s="165"/>
      <c r="F39" s="207"/>
      <c r="H39" s="178"/>
    </row>
    <row r="40" spans="1:8" ht="24">
      <c r="A40" s="206">
        <v>206</v>
      </c>
      <c r="B40" s="166" t="s">
        <v>61</v>
      </c>
      <c r="C40" s="167" t="s">
        <v>19</v>
      </c>
      <c r="D40" s="168">
        <v>64.2</v>
      </c>
      <c r="E40" s="165"/>
      <c r="F40" s="207">
        <f t="shared" ref="F40" si="5">+D40*E40</f>
        <v>0</v>
      </c>
      <c r="H40" s="178"/>
    </row>
    <row r="41" spans="1:8">
      <c r="A41" s="206">
        <v>207</v>
      </c>
      <c r="B41" s="166" t="s">
        <v>69</v>
      </c>
      <c r="C41" s="167" t="s">
        <v>19</v>
      </c>
      <c r="D41" s="168">
        <v>24</v>
      </c>
      <c r="E41" s="165"/>
      <c r="F41" s="207">
        <f t="shared" ref="F41" si="6">+D41*E41</f>
        <v>0</v>
      </c>
      <c r="H41" s="178"/>
    </row>
    <row r="42" spans="1:8">
      <c r="A42" s="206">
        <v>208</v>
      </c>
      <c r="B42" s="166" t="s">
        <v>59</v>
      </c>
      <c r="C42" s="167" t="s">
        <v>20</v>
      </c>
      <c r="D42" s="168">
        <v>8</v>
      </c>
      <c r="E42" s="165"/>
      <c r="F42" s="207">
        <f t="shared" ref="F42:F43" si="7">+D42*E42</f>
        <v>0</v>
      </c>
      <c r="H42" s="178"/>
    </row>
    <row r="43" spans="1:8" ht="36">
      <c r="A43" s="206">
        <v>209</v>
      </c>
      <c r="B43" s="166" t="s">
        <v>70</v>
      </c>
      <c r="C43" s="167" t="s">
        <v>19</v>
      </c>
      <c r="D43" s="168">
        <v>20</v>
      </c>
      <c r="E43" s="165"/>
      <c r="F43" s="207">
        <f t="shared" si="7"/>
        <v>0</v>
      </c>
      <c r="H43" s="178"/>
    </row>
    <row r="44" spans="1:8">
      <c r="A44" s="206"/>
      <c r="B44" s="166"/>
      <c r="C44" s="167"/>
      <c r="D44" s="168"/>
      <c r="E44" s="165"/>
      <c r="F44" s="207"/>
      <c r="H44" s="178"/>
    </row>
    <row r="45" spans="1:8">
      <c r="A45" s="211"/>
      <c r="B45" s="169" t="s">
        <v>1</v>
      </c>
      <c r="C45" s="170">
        <v>200</v>
      </c>
      <c r="D45" s="171"/>
      <c r="E45" s="172"/>
      <c r="F45" s="212">
        <f>SUM(F32:F43)</f>
        <v>0</v>
      </c>
      <c r="H45" s="178"/>
    </row>
    <row r="46" spans="1:8">
      <c r="A46" s="210"/>
      <c r="B46" s="175"/>
      <c r="C46" s="162"/>
      <c r="D46" s="168"/>
      <c r="E46" s="165"/>
      <c r="F46" s="207"/>
      <c r="H46" s="178"/>
    </row>
    <row r="47" spans="1:8">
      <c r="A47" s="208">
        <v>300</v>
      </c>
      <c r="B47" s="161" t="s">
        <v>47</v>
      </c>
      <c r="C47" s="162"/>
      <c r="D47" s="168"/>
      <c r="E47" s="165"/>
      <c r="F47" s="207"/>
      <c r="H47" s="178"/>
    </row>
    <row r="48" spans="1:8">
      <c r="A48" s="206">
        <v>301</v>
      </c>
      <c r="B48" s="166" t="s">
        <v>71</v>
      </c>
      <c r="C48" s="167" t="s">
        <v>6</v>
      </c>
      <c r="D48" s="168">
        <v>69.89</v>
      </c>
      <c r="E48" s="165"/>
      <c r="F48" s="207">
        <f t="shared" ref="F48" si="8">+D48*E48</f>
        <v>0</v>
      </c>
      <c r="H48" s="178"/>
    </row>
    <row r="49" spans="1:8">
      <c r="A49" s="206">
        <v>302</v>
      </c>
      <c r="B49" s="166" t="s">
        <v>72</v>
      </c>
      <c r="C49" s="167" t="s">
        <v>6</v>
      </c>
      <c r="D49" s="168">
        <v>26.21</v>
      </c>
      <c r="E49" s="165"/>
      <c r="F49" s="207">
        <f t="shared" ref="F49:F50" si="9">+D49*E49</f>
        <v>0</v>
      </c>
      <c r="H49" s="178"/>
    </row>
    <row r="50" spans="1:8">
      <c r="A50" s="206">
        <v>303</v>
      </c>
      <c r="B50" s="166" t="s">
        <v>73</v>
      </c>
      <c r="C50" s="167" t="s">
        <v>6</v>
      </c>
      <c r="D50" s="168">
        <v>43.68</v>
      </c>
      <c r="E50" s="165"/>
      <c r="F50" s="207">
        <f t="shared" si="9"/>
        <v>0</v>
      </c>
      <c r="H50" s="178"/>
    </row>
    <row r="51" spans="1:8">
      <c r="A51" s="206"/>
      <c r="B51" s="166"/>
      <c r="C51" s="167"/>
      <c r="D51" s="168"/>
      <c r="E51" s="165"/>
      <c r="F51" s="207"/>
      <c r="H51" s="178"/>
    </row>
    <row r="52" spans="1:8">
      <c r="A52" s="211"/>
      <c r="B52" s="169" t="s">
        <v>1</v>
      </c>
      <c r="C52" s="170">
        <v>300</v>
      </c>
      <c r="D52" s="171"/>
      <c r="E52" s="172"/>
      <c r="F52" s="212">
        <f>SUM(F48:F51)</f>
        <v>0</v>
      </c>
      <c r="H52" s="178"/>
    </row>
    <row r="53" spans="1:8">
      <c r="A53" s="210"/>
      <c r="B53" s="173"/>
      <c r="C53" s="174"/>
      <c r="D53" s="168"/>
      <c r="E53" s="165"/>
      <c r="F53" s="207"/>
      <c r="H53" s="178"/>
    </row>
    <row r="54" spans="1:8">
      <c r="A54" s="208">
        <v>400</v>
      </c>
      <c r="B54" s="161" t="s">
        <v>48</v>
      </c>
      <c r="C54" s="162"/>
      <c r="D54" s="168"/>
      <c r="E54" s="165"/>
      <c r="F54" s="207"/>
      <c r="H54" s="178"/>
    </row>
    <row r="55" spans="1:8">
      <c r="A55" s="208"/>
      <c r="B55" s="190" t="s">
        <v>41</v>
      </c>
      <c r="C55" s="162"/>
      <c r="D55" s="168"/>
      <c r="E55" s="165"/>
      <c r="F55" s="207"/>
      <c r="H55" s="178"/>
    </row>
    <row r="56" spans="1:8">
      <c r="A56" s="206">
        <v>401</v>
      </c>
      <c r="B56" s="166" t="s">
        <v>74</v>
      </c>
      <c r="C56" s="167" t="s">
        <v>6</v>
      </c>
      <c r="D56" s="168">
        <v>34.950000000000003</v>
      </c>
      <c r="E56" s="165"/>
      <c r="F56" s="207">
        <f t="shared" ref="F56" si="10">+D56*E56</f>
        <v>0</v>
      </c>
      <c r="H56" s="178"/>
    </row>
    <row r="57" spans="1:8">
      <c r="A57" s="208"/>
      <c r="B57" s="190" t="s">
        <v>57</v>
      </c>
      <c r="C57" s="162"/>
      <c r="D57" s="168"/>
      <c r="E57" s="165"/>
      <c r="F57" s="207"/>
      <c r="H57" s="178"/>
    </row>
    <row r="58" spans="1:8">
      <c r="A58" s="206">
        <v>402</v>
      </c>
      <c r="B58" s="166" t="s">
        <v>74</v>
      </c>
      <c r="C58" s="167" t="s">
        <v>6</v>
      </c>
      <c r="D58" s="168">
        <v>19.2</v>
      </c>
      <c r="E58" s="165"/>
      <c r="F58" s="207">
        <f t="shared" ref="F58" si="11">+D58*E58</f>
        <v>0</v>
      </c>
      <c r="H58" s="178"/>
    </row>
    <row r="59" spans="1:8">
      <c r="A59" s="208"/>
      <c r="B59" s="190" t="s">
        <v>42</v>
      </c>
      <c r="C59" s="162"/>
      <c r="D59" s="168"/>
      <c r="E59" s="165"/>
      <c r="F59" s="207"/>
      <c r="H59" s="178"/>
    </row>
    <row r="60" spans="1:8">
      <c r="A60" s="206">
        <v>403</v>
      </c>
      <c r="B60" s="166" t="s">
        <v>74</v>
      </c>
      <c r="C60" s="167" t="s">
        <v>6</v>
      </c>
      <c r="D60" s="168">
        <v>10.16</v>
      </c>
      <c r="E60" s="165"/>
      <c r="F60" s="207">
        <f t="shared" ref="F60" si="12">+D60*E60</f>
        <v>0</v>
      </c>
      <c r="H60" s="178"/>
    </row>
    <row r="61" spans="1:8">
      <c r="A61" s="210"/>
      <c r="B61" s="175"/>
      <c r="C61" s="162"/>
      <c r="D61" s="168"/>
      <c r="E61" s="165"/>
      <c r="F61" s="207"/>
      <c r="H61" s="178"/>
    </row>
    <row r="62" spans="1:8">
      <c r="A62" s="211"/>
      <c r="B62" s="169" t="s">
        <v>1</v>
      </c>
      <c r="C62" s="170">
        <v>400</v>
      </c>
      <c r="D62" s="171"/>
      <c r="E62" s="172"/>
      <c r="F62" s="212">
        <f>SUM(F56:F61)</f>
        <v>0</v>
      </c>
      <c r="H62" s="178"/>
    </row>
    <row r="63" spans="1:8">
      <c r="A63" s="210"/>
      <c r="B63" s="173"/>
      <c r="C63" s="174"/>
      <c r="D63" s="168"/>
      <c r="E63" s="165"/>
      <c r="F63" s="207"/>
      <c r="H63" s="178"/>
    </row>
    <row r="64" spans="1:8">
      <c r="A64" s="208">
        <v>500</v>
      </c>
      <c r="B64" s="161" t="s">
        <v>50</v>
      </c>
      <c r="C64" s="162"/>
      <c r="D64" s="168"/>
      <c r="E64" s="165"/>
      <c r="F64" s="207"/>
      <c r="H64" s="178"/>
    </row>
    <row r="65" spans="1:8" ht="36">
      <c r="A65" s="206">
        <v>501</v>
      </c>
      <c r="B65" s="166" t="s">
        <v>35</v>
      </c>
      <c r="C65" s="167" t="s">
        <v>20</v>
      </c>
      <c r="D65" s="168">
        <v>4</v>
      </c>
      <c r="E65" s="165"/>
      <c r="F65" s="207">
        <f t="shared" ref="F65:F66" si="13">+D65*E65</f>
        <v>0</v>
      </c>
      <c r="H65" s="178"/>
    </row>
    <row r="66" spans="1:8" ht="24">
      <c r="A66" s="206">
        <v>502</v>
      </c>
      <c r="B66" s="166" t="s">
        <v>75</v>
      </c>
      <c r="C66" s="167" t="s">
        <v>32</v>
      </c>
      <c r="D66" s="168">
        <v>8</v>
      </c>
      <c r="E66" s="165"/>
      <c r="F66" s="207">
        <f t="shared" si="13"/>
        <v>0</v>
      </c>
      <c r="H66" s="178"/>
    </row>
    <row r="67" spans="1:8">
      <c r="A67" s="210"/>
      <c r="B67" s="175"/>
      <c r="C67" s="162"/>
      <c r="D67" s="168"/>
      <c r="E67" s="165"/>
      <c r="F67" s="207"/>
      <c r="H67" s="178"/>
    </row>
    <row r="68" spans="1:8">
      <c r="A68" s="211"/>
      <c r="B68" s="169" t="s">
        <v>1</v>
      </c>
      <c r="C68" s="170">
        <v>500</v>
      </c>
      <c r="D68" s="171"/>
      <c r="E68" s="172"/>
      <c r="F68" s="212">
        <f>SUM(F65:F67)</f>
        <v>0</v>
      </c>
      <c r="H68" s="178"/>
    </row>
    <row r="69" spans="1:8">
      <c r="A69" s="210"/>
      <c r="B69" s="173"/>
      <c r="C69" s="174"/>
      <c r="D69" s="168"/>
      <c r="E69" s="165"/>
      <c r="F69" s="207"/>
      <c r="H69" s="178"/>
    </row>
    <row r="70" spans="1:8">
      <c r="A70" s="208">
        <v>600</v>
      </c>
      <c r="B70" s="161" t="s">
        <v>49</v>
      </c>
      <c r="C70" s="162"/>
      <c r="D70" s="168"/>
      <c r="E70" s="165"/>
      <c r="F70" s="207"/>
      <c r="H70" s="178"/>
    </row>
    <row r="71" spans="1:8">
      <c r="A71" s="208"/>
      <c r="B71" s="161"/>
      <c r="C71" s="162"/>
      <c r="D71" s="168"/>
      <c r="E71" s="165"/>
      <c r="F71" s="207"/>
      <c r="H71" s="178"/>
    </row>
    <row r="72" spans="1:8">
      <c r="A72" s="206"/>
      <c r="B72" s="191" t="s">
        <v>50</v>
      </c>
      <c r="C72" s="162"/>
      <c r="D72" s="168"/>
      <c r="E72" s="165"/>
      <c r="F72" s="207"/>
      <c r="H72" s="178"/>
    </row>
    <row r="73" spans="1:8" ht="24">
      <c r="A73" s="206">
        <v>601</v>
      </c>
      <c r="B73" s="175" t="s">
        <v>76</v>
      </c>
      <c r="C73" s="162" t="s">
        <v>19</v>
      </c>
      <c r="D73" s="168">
        <v>300</v>
      </c>
      <c r="E73" s="165"/>
      <c r="F73" s="207">
        <f t="shared" ref="F73:F88" si="14">+D73*E73</f>
        <v>0</v>
      </c>
      <c r="H73" s="178"/>
    </row>
    <row r="74" spans="1:8" ht="24">
      <c r="A74" s="206">
        <v>602</v>
      </c>
      <c r="B74" s="175" t="s">
        <v>77</v>
      </c>
      <c r="C74" s="162" t="s">
        <v>19</v>
      </c>
      <c r="D74" s="168">
        <v>60</v>
      </c>
      <c r="E74" s="165"/>
      <c r="F74" s="207">
        <f t="shared" si="14"/>
        <v>0</v>
      </c>
      <c r="H74" s="178"/>
    </row>
    <row r="75" spans="1:8" ht="24">
      <c r="A75" s="206">
        <v>603</v>
      </c>
      <c r="B75" s="175" t="s">
        <v>78</v>
      </c>
      <c r="C75" s="162" t="s">
        <v>19</v>
      </c>
      <c r="D75" s="168">
        <v>600</v>
      </c>
      <c r="E75" s="165"/>
      <c r="F75" s="207">
        <f t="shared" si="14"/>
        <v>0</v>
      </c>
      <c r="H75" s="178"/>
    </row>
    <row r="76" spans="1:8" ht="24">
      <c r="A76" s="206">
        <v>604</v>
      </c>
      <c r="B76" s="175" t="s">
        <v>79</v>
      </c>
      <c r="C76" s="162" t="s">
        <v>19</v>
      </c>
      <c r="D76" s="168">
        <v>600</v>
      </c>
      <c r="E76" s="165"/>
      <c r="F76" s="207">
        <f t="shared" si="14"/>
        <v>0</v>
      </c>
      <c r="H76" s="178"/>
    </row>
    <row r="77" spans="1:8" ht="36">
      <c r="A77" s="206">
        <v>605</v>
      </c>
      <c r="B77" s="175" t="s">
        <v>22</v>
      </c>
      <c r="C77" s="162" t="s">
        <v>20</v>
      </c>
      <c r="D77" s="168">
        <v>2</v>
      </c>
      <c r="E77" s="165"/>
      <c r="F77" s="207">
        <f t="shared" si="14"/>
        <v>0</v>
      </c>
      <c r="H77" s="178"/>
    </row>
    <row r="78" spans="1:8" ht="24">
      <c r="A78" s="206">
        <v>606</v>
      </c>
      <c r="B78" s="175" t="s">
        <v>80</v>
      </c>
      <c r="C78" s="162" t="s">
        <v>20</v>
      </c>
      <c r="D78" s="168">
        <v>2</v>
      </c>
      <c r="E78" s="165"/>
      <c r="F78" s="207">
        <f t="shared" si="14"/>
        <v>0</v>
      </c>
      <c r="H78" s="178"/>
    </row>
    <row r="79" spans="1:8" ht="24">
      <c r="A79" s="206">
        <v>607</v>
      </c>
      <c r="B79" s="175" t="s">
        <v>81</v>
      </c>
      <c r="C79" s="162" t="s">
        <v>20</v>
      </c>
      <c r="D79" s="168">
        <v>6</v>
      </c>
      <c r="E79" s="165"/>
      <c r="F79" s="207">
        <f t="shared" si="14"/>
        <v>0</v>
      </c>
      <c r="H79" s="178"/>
    </row>
    <row r="80" spans="1:8" ht="24">
      <c r="A80" s="206">
        <v>608</v>
      </c>
      <c r="B80" s="175" t="s">
        <v>82</v>
      </c>
      <c r="C80" s="162" t="s">
        <v>20</v>
      </c>
      <c r="D80" s="168">
        <v>8</v>
      </c>
      <c r="E80" s="165"/>
      <c r="F80" s="207">
        <f t="shared" si="14"/>
        <v>0</v>
      </c>
      <c r="H80" s="178"/>
    </row>
    <row r="81" spans="1:8" ht="24">
      <c r="A81" s="206">
        <v>609</v>
      </c>
      <c r="B81" s="175" t="s">
        <v>83</v>
      </c>
      <c r="C81" s="162" t="s">
        <v>19</v>
      </c>
      <c r="D81" s="168">
        <v>140</v>
      </c>
      <c r="E81" s="165"/>
      <c r="F81" s="207">
        <f t="shared" si="14"/>
        <v>0</v>
      </c>
      <c r="H81" s="178"/>
    </row>
    <row r="82" spans="1:8" ht="24">
      <c r="A82" s="206">
        <v>610</v>
      </c>
      <c r="B82" s="175" t="s">
        <v>84</v>
      </c>
      <c r="C82" s="162" t="s">
        <v>19</v>
      </c>
      <c r="D82" s="168">
        <v>100</v>
      </c>
      <c r="E82" s="165"/>
      <c r="F82" s="207">
        <f t="shared" si="14"/>
        <v>0</v>
      </c>
      <c r="H82" s="178"/>
    </row>
    <row r="83" spans="1:8">
      <c r="A83" s="206">
        <v>611</v>
      </c>
      <c r="B83" s="175" t="s">
        <v>85</v>
      </c>
      <c r="C83" s="162" t="s">
        <v>32</v>
      </c>
      <c r="D83" s="168">
        <v>14</v>
      </c>
      <c r="E83" s="165"/>
      <c r="F83" s="207">
        <f t="shared" si="14"/>
        <v>0</v>
      </c>
      <c r="H83" s="178"/>
    </row>
    <row r="84" spans="1:8" ht="24">
      <c r="A84" s="206">
        <v>612</v>
      </c>
      <c r="B84" s="175" t="s">
        <v>86</v>
      </c>
      <c r="C84" s="162" t="s">
        <v>19</v>
      </c>
      <c r="D84" s="168">
        <v>40</v>
      </c>
      <c r="E84" s="165"/>
      <c r="F84" s="207">
        <f t="shared" si="14"/>
        <v>0</v>
      </c>
      <c r="H84" s="178"/>
    </row>
    <row r="85" spans="1:8">
      <c r="A85" s="206">
        <v>613</v>
      </c>
      <c r="B85" s="175" t="s">
        <v>87</v>
      </c>
      <c r="C85" s="162" t="s">
        <v>32</v>
      </c>
      <c r="D85" s="168">
        <v>8</v>
      </c>
      <c r="E85" s="165"/>
      <c r="F85" s="207">
        <f t="shared" si="14"/>
        <v>0</v>
      </c>
      <c r="H85" s="178"/>
    </row>
    <row r="86" spans="1:8" ht="24">
      <c r="A86" s="206">
        <v>614</v>
      </c>
      <c r="B86" s="175" t="s">
        <v>88</v>
      </c>
      <c r="C86" s="162" t="s">
        <v>19</v>
      </c>
      <c r="D86" s="168">
        <v>30</v>
      </c>
      <c r="E86" s="165"/>
      <c r="F86" s="207">
        <f t="shared" si="14"/>
        <v>0</v>
      </c>
      <c r="H86" s="178"/>
    </row>
    <row r="87" spans="1:8">
      <c r="A87" s="206">
        <v>615</v>
      </c>
      <c r="B87" s="175" t="s">
        <v>89</v>
      </c>
      <c r="C87" s="162" t="s">
        <v>20</v>
      </c>
      <c r="D87" s="168">
        <v>6</v>
      </c>
      <c r="E87" s="165"/>
      <c r="F87" s="207">
        <f t="shared" si="14"/>
        <v>0</v>
      </c>
      <c r="H87" s="178"/>
    </row>
    <row r="88" spans="1:8" ht="36">
      <c r="A88" s="206">
        <v>616</v>
      </c>
      <c r="B88" s="175" t="s">
        <v>90</v>
      </c>
      <c r="C88" s="162" t="s">
        <v>20</v>
      </c>
      <c r="D88" s="168">
        <v>2</v>
      </c>
      <c r="E88" s="165"/>
      <c r="F88" s="207">
        <f t="shared" si="14"/>
        <v>0</v>
      </c>
      <c r="H88" s="178"/>
    </row>
    <row r="89" spans="1:8">
      <c r="A89" s="210"/>
      <c r="B89" s="175"/>
      <c r="C89" s="162"/>
      <c r="D89" s="168"/>
      <c r="E89" s="165"/>
      <c r="F89" s="207"/>
      <c r="H89" s="178"/>
    </row>
    <row r="90" spans="1:8">
      <c r="A90" s="211"/>
      <c r="B90" s="169" t="s">
        <v>1</v>
      </c>
      <c r="C90" s="170">
        <v>600</v>
      </c>
      <c r="D90" s="171"/>
      <c r="E90" s="172"/>
      <c r="F90" s="212">
        <f>SUM(F73:F89)</f>
        <v>0</v>
      </c>
      <c r="H90" s="178"/>
    </row>
    <row r="91" spans="1:8">
      <c r="A91" s="213"/>
      <c r="B91" s="177"/>
      <c r="C91" s="176"/>
      <c r="D91" s="168"/>
      <c r="E91" s="165"/>
      <c r="F91" s="207"/>
      <c r="H91" s="178"/>
    </row>
    <row r="92" spans="1:8">
      <c r="A92" s="208">
        <v>700</v>
      </c>
      <c r="B92" s="161" t="s">
        <v>43</v>
      </c>
      <c r="C92" s="162"/>
      <c r="D92" s="168"/>
      <c r="E92" s="165"/>
      <c r="F92" s="207"/>
      <c r="H92" s="178"/>
    </row>
    <row r="93" spans="1:8">
      <c r="A93" s="208"/>
      <c r="B93" s="191" t="s">
        <v>51</v>
      </c>
      <c r="C93" s="162"/>
      <c r="D93" s="168"/>
      <c r="E93" s="165"/>
      <c r="F93" s="207"/>
      <c r="H93" s="178"/>
    </row>
    <row r="94" spans="1:8">
      <c r="A94" s="206">
        <v>701</v>
      </c>
      <c r="B94" s="175" t="s">
        <v>91</v>
      </c>
      <c r="C94" s="162" t="s">
        <v>20</v>
      </c>
      <c r="D94" s="168">
        <v>800</v>
      </c>
      <c r="E94" s="165"/>
      <c r="F94" s="207">
        <f t="shared" ref="F94" si="15">+D94*E94</f>
        <v>0</v>
      </c>
      <c r="H94" s="178"/>
    </row>
    <row r="95" spans="1:8">
      <c r="A95" s="206">
        <v>702</v>
      </c>
      <c r="B95" s="175" t="s">
        <v>60</v>
      </c>
      <c r="C95" s="162" t="s">
        <v>19</v>
      </c>
      <c r="D95" s="168">
        <v>32</v>
      </c>
      <c r="E95" s="165"/>
      <c r="F95" s="207">
        <f t="shared" ref="F95" si="16">+D95*E95</f>
        <v>0</v>
      </c>
      <c r="H95" s="178"/>
    </row>
    <row r="96" spans="1:8" ht="24">
      <c r="A96" s="206">
        <v>703</v>
      </c>
      <c r="B96" s="175" t="s">
        <v>92</v>
      </c>
      <c r="C96" s="162" t="s">
        <v>20</v>
      </c>
      <c r="D96" s="168">
        <v>16</v>
      </c>
      <c r="E96" s="165"/>
      <c r="F96" s="207">
        <f t="shared" ref="F96:F98" si="17">+D96*E96</f>
        <v>0</v>
      </c>
      <c r="H96" s="178"/>
    </row>
    <row r="97" spans="1:9">
      <c r="A97" s="206"/>
      <c r="B97" s="191" t="s">
        <v>3</v>
      </c>
      <c r="C97" s="162"/>
      <c r="D97" s="168"/>
      <c r="E97" s="165"/>
      <c r="F97" s="207"/>
      <c r="H97" s="178"/>
    </row>
    <row r="98" spans="1:9">
      <c r="A98" s="206">
        <v>704</v>
      </c>
      <c r="B98" s="166" t="s">
        <v>9</v>
      </c>
      <c r="C98" s="167" t="s">
        <v>5</v>
      </c>
      <c r="D98" s="168">
        <v>684.8</v>
      </c>
      <c r="E98" s="165"/>
      <c r="F98" s="207">
        <f t="shared" si="17"/>
        <v>0</v>
      </c>
      <c r="H98" s="178"/>
    </row>
    <row r="99" spans="1:9">
      <c r="A99" s="210"/>
      <c r="B99" s="175"/>
      <c r="C99" s="162"/>
      <c r="D99" s="168"/>
      <c r="E99" s="165"/>
      <c r="F99" s="207"/>
      <c r="H99" s="178"/>
    </row>
    <row r="100" spans="1:9">
      <c r="A100" s="211"/>
      <c r="B100" s="169" t="s">
        <v>1</v>
      </c>
      <c r="C100" s="170">
        <v>700</v>
      </c>
      <c r="D100" s="171"/>
      <c r="E100" s="172"/>
      <c r="F100" s="212">
        <f>SUM(F94:F99)</f>
        <v>0</v>
      </c>
      <c r="H100" s="178"/>
    </row>
    <row r="101" spans="1:9" ht="13.5" thickBot="1">
      <c r="A101" s="214"/>
      <c r="B101" s="215"/>
      <c r="C101" s="216"/>
      <c r="D101" s="217"/>
      <c r="E101" s="218"/>
      <c r="F101" s="219"/>
      <c r="H101" s="178"/>
    </row>
    <row r="102" spans="1:9" ht="16.5">
      <c r="A102" s="220"/>
      <c r="B102" s="221" t="s">
        <v>4</v>
      </c>
      <c r="C102" s="222"/>
      <c r="D102" s="223"/>
      <c r="E102" s="233">
        <f>F28+F45+F52+F62+F68+F90+F100</f>
        <v>0</v>
      </c>
      <c r="F102" s="234"/>
      <c r="H102" s="178"/>
      <c r="I102" s="178"/>
    </row>
    <row r="103" spans="1:9" ht="16.5">
      <c r="A103" s="224"/>
      <c r="B103" s="124" t="s">
        <v>93</v>
      </c>
      <c r="C103" s="125"/>
      <c r="D103" s="126"/>
      <c r="E103" s="231">
        <f>E102*0</f>
        <v>0</v>
      </c>
      <c r="F103" s="232"/>
    </row>
    <row r="104" spans="1:9" ht="17.25" thickBot="1">
      <c r="A104" s="225"/>
      <c r="B104" s="226" t="s">
        <v>23</v>
      </c>
      <c r="C104" s="227"/>
      <c r="D104" s="228"/>
      <c r="E104" s="229">
        <f>E102+E103</f>
        <v>0</v>
      </c>
      <c r="F104" s="230"/>
    </row>
    <row r="107" spans="1:9">
      <c r="F107" s="178"/>
      <c r="I107" s="178"/>
    </row>
  </sheetData>
  <mergeCells count="4">
    <mergeCell ref="E104:F104"/>
    <mergeCell ref="E103:F103"/>
    <mergeCell ref="E102:F102"/>
    <mergeCell ref="A10:F10"/>
  </mergeCells>
  <pageMargins left="0.78740157480314965" right="0.39370078740157483" top="0.39370078740157483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04"/>
  <sheetViews>
    <sheetView zoomScaleNormal="100" zoomScaleSheetLayoutView="100" workbookViewId="0">
      <selection activeCell="K41" sqref="K41"/>
    </sheetView>
  </sheetViews>
  <sheetFormatPr defaultRowHeight="12"/>
  <cols>
    <col min="1" max="1" width="6.7109375" style="5" customWidth="1"/>
    <col min="2" max="2" width="40.7109375" style="5" customWidth="1"/>
    <col min="3" max="10" width="10.7109375" style="5" customWidth="1"/>
    <col min="11" max="11" width="15.7109375" style="5" customWidth="1"/>
    <col min="12" max="12" width="9.140625" style="5"/>
    <col min="13" max="13" width="24.5703125" style="6" customWidth="1"/>
    <col min="14" max="14" width="12.140625" style="5" customWidth="1"/>
    <col min="15" max="258" width="9.140625" style="5"/>
    <col min="259" max="259" width="6.7109375" style="5" customWidth="1"/>
    <col min="260" max="260" width="30.7109375" style="5" customWidth="1"/>
    <col min="261" max="266" width="10.7109375" style="5" customWidth="1"/>
    <col min="267" max="267" width="15.7109375" style="5" customWidth="1"/>
    <col min="268" max="268" width="9.140625" style="5"/>
    <col min="269" max="269" width="24.5703125" style="5" customWidth="1"/>
    <col min="270" max="514" width="9.140625" style="5"/>
    <col min="515" max="515" width="6.7109375" style="5" customWidth="1"/>
    <col min="516" max="516" width="30.7109375" style="5" customWidth="1"/>
    <col min="517" max="522" width="10.7109375" style="5" customWidth="1"/>
    <col min="523" max="523" width="15.7109375" style="5" customWidth="1"/>
    <col min="524" max="524" width="9.140625" style="5"/>
    <col min="525" max="525" width="24.5703125" style="5" customWidth="1"/>
    <col min="526" max="770" width="9.140625" style="5"/>
    <col min="771" max="771" width="6.7109375" style="5" customWidth="1"/>
    <col min="772" max="772" width="30.7109375" style="5" customWidth="1"/>
    <col min="773" max="778" width="10.7109375" style="5" customWidth="1"/>
    <col min="779" max="779" width="15.7109375" style="5" customWidth="1"/>
    <col min="780" max="780" width="9.140625" style="5"/>
    <col min="781" max="781" width="24.5703125" style="5" customWidth="1"/>
    <col min="782" max="1026" width="9.140625" style="5"/>
    <col min="1027" max="1027" width="6.7109375" style="5" customWidth="1"/>
    <col min="1028" max="1028" width="30.7109375" style="5" customWidth="1"/>
    <col min="1029" max="1034" width="10.7109375" style="5" customWidth="1"/>
    <col min="1035" max="1035" width="15.7109375" style="5" customWidth="1"/>
    <col min="1036" max="1036" width="9.140625" style="5"/>
    <col min="1037" max="1037" width="24.5703125" style="5" customWidth="1"/>
    <col min="1038" max="1282" width="9.140625" style="5"/>
    <col min="1283" max="1283" width="6.7109375" style="5" customWidth="1"/>
    <col min="1284" max="1284" width="30.7109375" style="5" customWidth="1"/>
    <col min="1285" max="1290" width="10.7109375" style="5" customWidth="1"/>
    <col min="1291" max="1291" width="15.7109375" style="5" customWidth="1"/>
    <col min="1292" max="1292" width="9.140625" style="5"/>
    <col min="1293" max="1293" width="24.5703125" style="5" customWidth="1"/>
    <col min="1294" max="1538" width="9.140625" style="5"/>
    <col min="1539" max="1539" width="6.7109375" style="5" customWidth="1"/>
    <col min="1540" max="1540" width="30.7109375" style="5" customWidth="1"/>
    <col min="1541" max="1546" width="10.7109375" style="5" customWidth="1"/>
    <col min="1547" max="1547" width="15.7109375" style="5" customWidth="1"/>
    <col min="1548" max="1548" width="9.140625" style="5"/>
    <col min="1549" max="1549" width="24.5703125" style="5" customWidth="1"/>
    <col min="1550" max="1794" width="9.140625" style="5"/>
    <col min="1795" max="1795" width="6.7109375" style="5" customWidth="1"/>
    <col min="1796" max="1796" width="30.7109375" style="5" customWidth="1"/>
    <col min="1797" max="1802" width="10.7109375" style="5" customWidth="1"/>
    <col min="1803" max="1803" width="15.7109375" style="5" customWidth="1"/>
    <col min="1804" max="1804" width="9.140625" style="5"/>
    <col min="1805" max="1805" width="24.5703125" style="5" customWidth="1"/>
    <col min="1806" max="2050" width="9.140625" style="5"/>
    <col min="2051" max="2051" width="6.7109375" style="5" customWidth="1"/>
    <col min="2052" max="2052" width="30.7109375" style="5" customWidth="1"/>
    <col min="2053" max="2058" width="10.7109375" style="5" customWidth="1"/>
    <col min="2059" max="2059" width="15.7109375" style="5" customWidth="1"/>
    <col min="2060" max="2060" width="9.140625" style="5"/>
    <col min="2061" max="2061" width="24.5703125" style="5" customWidth="1"/>
    <col min="2062" max="2306" width="9.140625" style="5"/>
    <col min="2307" max="2307" width="6.7109375" style="5" customWidth="1"/>
    <col min="2308" max="2308" width="30.7109375" style="5" customWidth="1"/>
    <col min="2309" max="2314" width="10.7109375" style="5" customWidth="1"/>
    <col min="2315" max="2315" width="15.7109375" style="5" customWidth="1"/>
    <col min="2316" max="2316" width="9.140625" style="5"/>
    <col min="2317" max="2317" width="24.5703125" style="5" customWidth="1"/>
    <col min="2318" max="2562" width="9.140625" style="5"/>
    <col min="2563" max="2563" width="6.7109375" style="5" customWidth="1"/>
    <col min="2564" max="2564" width="30.7109375" style="5" customWidth="1"/>
    <col min="2565" max="2570" width="10.7109375" style="5" customWidth="1"/>
    <col min="2571" max="2571" width="15.7109375" style="5" customWidth="1"/>
    <col min="2572" max="2572" width="9.140625" style="5"/>
    <col min="2573" max="2573" width="24.5703125" style="5" customWidth="1"/>
    <col min="2574" max="2818" width="9.140625" style="5"/>
    <col min="2819" max="2819" width="6.7109375" style="5" customWidth="1"/>
    <col min="2820" max="2820" width="30.7109375" style="5" customWidth="1"/>
    <col min="2821" max="2826" width="10.7109375" style="5" customWidth="1"/>
    <col min="2827" max="2827" width="15.7109375" style="5" customWidth="1"/>
    <col min="2828" max="2828" width="9.140625" style="5"/>
    <col min="2829" max="2829" width="24.5703125" style="5" customWidth="1"/>
    <col min="2830" max="3074" width="9.140625" style="5"/>
    <col min="3075" max="3075" width="6.7109375" style="5" customWidth="1"/>
    <col min="3076" max="3076" width="30.7109375" style="5" customWidth="1"/>
    <col min="3077" max="3082" width="10.7109375" style="5" customWidth="1"/>
    <col min="3083" max="3083" width="15.7109375" style="5" customWidth="1"/>
    <col min="3084" max="3084" width="9.140625" style="5"/>
    <col min="3085" max="3085" width="24.5703125" style="5" customWidth="1"/>
    <col min="3086" max="3330" width="9.140625" style="5"/>
    <col min="3331" max="3331" width="6.7109375" style="5" customWidth="1"/>
    <col min="3332" max="3332" width="30.7109375" style="5" customWidth="1"/>
    <col min="3333" max="3338" width="10.7109375" style="5" customWidth="1"/>
    <col min="3339" max="3339" width="15.7109375" style="5" customWidth="1"/>
    <col min="3340" max="3340" width="9.140625" style="5"/>
    <col min="3341" max="3341" width="24.5703125" style="5" customWidth="1"/>
    <col min="3342" max="3586" width="9.140625" style="5"/>
    <col min="3587" max="3587" width="6.7109375" style="5" customWidth="1"/>
    <col min="3588" max="3588" width="30.7109375" style="5" customWidth="1"/>
    <col min="3589" max="3594" width="10.7109375" style="5" customWidth="1"/>
    <col min="3595" max="3595" width="15.7109375" style="5" customWidth="1"/>
    <col min="3596" max="3596" width="9.140625" style="5"/>
    <col min="3597" max="3597" width="24.5703125" style="5" customWidth="1"/>
    <col min="3598" max="3842" width="9.140625" style="5"/>
    <col min="3843" max="3843" width="6.7109375" style="5" customWidth="1"/>
    <col min="3844" max="3844" width="30.7109375" style="5" customWidth="1"/>
    <col min="3845" max="3850" width="10.7109375" style="5" customWidth="1"/>
    <col min="3851" max="3851" width="15.7109375" style="5" customWidth="1"/>
    <col min="3852" max="3852" width="9.140625" style="5"/>
    <col min="3853" max="3853" width="24.5703125" style="5" customWidth="1"/>
    <col min="3854" max="4098" width="9.140625" style="5"/>
    <col min="4099" max="4099" width="6.7109375" style="5" customWidth="1"/>
    <col min="4100" max="4100" width="30.7109375" style="5" customWidth="1"/>
    <col min="4101" max="4106" width="10.7109375" style="5" customWidth="1"/>
    <col min="4107" max="4107" width="15.7109375" style="5" customWidth="1"/>
    <col min="4108" max="4108" width="9.140625" style="5"/>
    <col min="4109" max="4109" width="24.5703125" style="5" customWidth="1"/>
    <col min="4110" max="4354" width="9.140625" style="5"/>
    <col min="4355" max="4355" width="6.7109375" style="5" customWidth="1"/>
    <col min="4356" max="4356" width="30.7109375" style="5" customWidth="1"/>
    <col min="4357" max="4362" width="10.7109375" style="5" customWidth="1"/>
    <col min="4363" max="4363" width="15.7109375" style="5" customWidth="1"/>
    <col min="4364" max="4364" width="9.140625" style="5"/>
    <col min="4365" max="4365" width="24.5703125" style="5" customWidth="1"/>
    <col min="4366" max="4610" width="9.140625" style="5"/>
    <col min="4611" max="4611" width="6.7109375" style="5" customWidth="1"/>
    <col min="4612" max="4612" width="30.7109375" style="5" customWidth="1"/>
    <col min="4613" max="4618" width="10.7109375" style="5" customWidth="1"/>
    <col min="4619" max="4619" width="15.7109375" style="5" customWidth="1"/>
    <col min="4620" max="4620" width="9.140625" style="5"/>
    <col min="4621" max="4621" width="24.5703125" style="5" customWidth="1"/>
    <col min="4622" max="4866" width="9.140625" style="5"/>
    <col min="4867" max="4867" width="6.7109375" style="5" customWidth="1"/>
    <col min="4868" max="4868" width="30.7109375" style="5" customWidth="1"/>
    <col min="4869" max="4874" width="10.7109375" style="5" customWidth="1"/>
    <col min="4875" max="4875" width="15.7109375" style="5" customWidth="1"/>
    <col min="4876" max="4876" width="9.140625" style="5"/>
    <col min="4877" max="4877" width="24.5703125" style="5" customWidth="1"/>
    <col min="4878" max="5122" width="9.140625" style="5"/>
    <col min="5123" max="5123" width="6.7109375" style="5" customWidth="1"/>
    <col min="5124" max="5124" width="30.7109375" style="5" customWidth="1"/>
    <col min="5125" max="5130" width="10.7109375" style="5" customWidth="1"/>
    <col min="5131" max="5131" width="15.7109375" style="5" customWidth="1"/>
    <col min="5132" max="5132" width="9.140625" style="5"/>
    <col min="5133" max="5133" width="24.5703125" style="5" customWidth="1"/>
    <col min="5134" max="5378" width="9.140625" style="5"/>
    <col min="5379" max="5379" width="6.7109375" style="5" customWidth="1"/>
    <col min="5380" max="5380" width="30.7109375" style="5" customWidth="1"/>
    <col min="5381" max="5386" width="10.7109375" style="5" customWidth="1"/>
    <col min="5387" max="5387" width="15.7109375" style="5" customWidth="1"/>
    <col min="5388" max="5388" width="9.140625" style="5"/>
    <col min="5389" max="5389" width="24.5703125" style="5" customWidth="1"/>
    <col min="5390" max="5634" width="9.140625" style="5"/>
    <col min="5635" max="5635" width="6.7109375" style="5" customWidth="1"/>
    <col min="5636" max="5636" width="30.7109375" style="5" customWidth="1"/>
    <col min="5637" max="5642" width="10.7109375" style="5" customWidth="1"/>
    <col min="5643" max="5643" width="15.7109375" style="5" customWidth="1"/>
    <col min="5644" max="5644" width="9.140625" style="5"/>
    <col min="5645" max="5645" width="24.5703125" style="5" customWidth="1"/>
    <col min="5646" max="5890" width="9.140625" style="5"/>
    <col min="5891" max="5891" width="6.7109375" style="5" customWidth="1"/>
    <col min="5892" max="5892" width="30.7109375" style="5" customWidth="1"/>
    <col min="5893" max="5898" width="10.7109375" style="5" customWidth="1"/>
    <col min="5899" max="5899" width="15.7109375" style="5" customWidth="1"/>
    <col min="5900" max="5900" width="9.140625" style="5"/>
    <col min="5901" max="5901" width="24.5703125" style="5" customWidth="1"/>
    <col min="5902" max="6146" width="9.140625" style="5"/>
    <col min="6147" max="6147" width="6.7109375" style="5" customWidth="1"/>
    <col min="6148" max="6148" width="30.7109375" style="5" customWidth="1"/>
    <col min="6149" max="6154" width="10.7109375" style="5" customWidth="1"/>
    <col min="6155" max="6155" width="15.7109375" style="5" customWidth="1"/>
    <col min="6156" max="6156" width="9.140625" style="5"/>
    <col min="6157" max="6157" width="24.5703125" style="5" customWidth="1"/>
    <col min="6158" max="6402" width="9.140625" style="5"/>
    <col min="6403" max="6403" width="6.7109375" style="5" customWidth="1"/>
    <col min="6404" max="6404" width="30.7109375" style="5" customWidth="1"/>
    <col min="6405" max="6410" width="10.7109375" style="5" customWidth="1"/>
    <col min="6411" max="6411" width="15.7109375" style="5" customWidth="1"/>
    <col min="6412" max="6412" width="9.140625" style="5"/>
    <col min="6413" max="6413" width="24.5703125" style="5" customWidth="1"/>
    <col min="6414" max="6658" width="9.140625" style="5"/>
    <col min="6659" max="6659" width="6.7109375" style="5" customWidth="1"/>
    <col min="6660" max="6660" width="30.7109375" style="5" customWidth="1"/>
    <col min="6661" max="6666" width="10.7109375" style="5" customWidth="1"/>
    <col min="6667" max="6667" width="15.7109375" style="5" customWidth="1"/>
    <col min="6668" max="6668" width="9.140625" style="5"/>
    <col min="6669" max="6669" width="24.5703125" style="5" customWidth="1"/>
    <col min="6670" max="6914" width="9.140625" style="5"/>
    <col min="6915" max="6915" width="6.7109375" style="5" customWidth="1"/>
    <col min="6916" max="6916" width="30.7109375" style="5" customWidth="1"/>
    <col min="6917" max="6922" width="10.7109375" style="5" customWidth="1"/>
    <col min="6923" max="6923" width="15.7109375" style="5" customWidth="1"/>
    <col min="6924" max="6924" width="9.140625" style="5"/>
    <col min="6925" max="6925" width="24.5703125" style="5" customWidth="1"/>
    <col min="6926" max="7170" width="9.140625" style="5"/>
    <col min="7171" max="7171" width="6.7109375" style="5" customWidth="1"/>
    <col min="7172" max="7172" width="30.7109375" style="5" customWidth="1"/>
    <col min="7173" max="7178" width="10.7109375" style="5" customWidth="1"/>
    <col min="7179" max="7179" width="15.7109375" style="5" customWidth="1"/>
    <col min="7180" max="7180" width="9.140625" style="5"/>
    <col min="7181" max="7181" width="24.5703125" style="5" customWidth="1"/>
    <col min="7182" max="7426" width="9.140625" style="5"/>
    <col min="7427" max="7427" width="6.7109375" style="5" customWidth="1"/>
    <col min="7428" max="7428" width="30.7109375" style="5" customWidth="1"/>
    <col min="7429" max="7434" width="10.7109375" style="5" customWidth="1"/>
    <col min="7435" max="7435" width="15.7109375" style="5" customWidth="1"/>
    <col min="7436" max="7436" width="9.140625" style="5"/>
    <col min="7437" max="7437" width="24.5703125" style="5" customWidth="1"/>
    <col min="7438" max="7682" width="9.140625" style="5"/>
    <col min="7683" max="7683" width="6.7109375" style="5" customWidth="1"/>
    <col min="7684" max="7684" width="30.7109375" style="5" customWidth="1"/>
    <col min="7685" max="7690" width="10.7109375" style="5" customWidth="1"/>
    <col min="7691" max="7691" width="15.7109375" style="5" customWidth="1"/>
    <col min="7692" max="7692" width="9.140625" style="5"/>
    <col min="7693" max="7693" width="24.5703125" style="5" customWidth="1"/>
    <col min="7694" max="7938" width="9.140625" style="5"/>
    <col min="7939" max="7939" width="6.7109375" style="5" customWidth="1"/>
    <col min="7940" max="7940" width="30.7109375" style="5" customWidth="1"/>
    <col min="7941" max="7946" width="10.7109375" style="5" customWidth="1"/>
    <col min="7947" max="7947" width="15.7109375" style="5" customWidth="1"/>
    <col min="7948" max="7948" width="9.140625" style="5"/>
    <col min="7949" max="7949" width="24.5703125" style="5" customWidth="1"/>
    <col min="7950" max="8194" width="9.140625" style="5"/>
    <col min="8195" max="8195" width="6.7109375" style="5" customWidth="1"/>
    <col min="8196" max="8196" width="30.7109375" style="5" customWidth="1"/>
    <col min="8197" max="8202" width="10.7109375" style="5" customWidth="1"/>
    <col min="8203" max="8203" width="15.7109375" style="5" customWidth="1"/>
    <col min="8204" max="8204" width="9.140625" style="5"/>
    <col min="8205" max="8205" width="24.5703125" style="5" customWidth="1"/>
    <col min="8206" max="8450" width="9.140625" style="5"/>
    <col min="8451" max="8451" width="6.7109375" style="5" customWidth="1"/>
    <col min="8452" max="8452" width="30.7109375" style="5" customWidth="1"/>
    <col min="8453" max="8458" width="10.7109375" style="5" customWidth="1"/>
    <col min="8459" max="8459" width="15.7109375" style="5" customWidth="1"/>
    <col min="8460" max="8460" width="9.140625" style="5"/>
    <col min="8461" max="8461" width="24.5703125" style="5" customWidth="1"/>
    <col min="8462" max="8706" width="9.140625" style="5"/>
    <col min="8707" max="8707" width="6.7109375" style="5" customWidth="1"/>
    <col min="8708" max="8708" width="30.7109375" style="5" customWidth="1"/>
    <col min="8709" max="8714" width="10.7109375" style="5" customWidth="1"/>
    <col min="8715" max="8715" width="15.7109375" style="5" customWidth="1"/>
    <col min="8716" max="8716" width="9.140625" style="5"/>
    <col min="8717" max="8717" width="24.5703125" style="5" customWidth="1"/>
    <col min="8718" max="8962" width="9.140625" style="5"/>
    <col min="8963" max="8963" width="6.7109375" style="5" customWidth="1"/>
    <col min="8964" max="8964" width="30.7109375" style="5" customWidth="1"/>
    <col min="8965" max="8970" width="10.7109375" style="5" customWidth="1"/>
    <col min="8971" max="8971" width="15.7109375" style="5" customWidth="1"/>
    <col min="8972" max="8972" width="9.140625" style="5"/>
    <col min="8973" max="8973" width="24.5703125" style="5" customWidth="1"/>
    <col min="8974" max="9218" width="9.140625" style="5"/>
    <col min="9219" max="9219" width="6.7109375" style="5" customWidth="1"/>
    <col min="9220" max="9220" width="30.7109375" style="5" customWidth="1"/>
    <col min="9221" max="9226" width="10.7109375" style="5" customWidth="1"/>
    <col min="9227" max="9227" width="15.7109375" style="5" customWidth="1"/>
    <col min="9228" max="9228" width="9.140625" style="5"/>
    <col min="9229" max="9229" width="24.5703125" style="5" customWidth="1"/>
    <col min="9230" max="9474" width="9.140625" style="5"/>
    <col min="9475" max="9475" width="6.7109375" style="5" customWidth="1"/>
    <col min="9476" max="9476" width="30.7109375" style="5" customWidth="1"/>
    <col min="9477" max="9482" width="10.7109375" style="5" customWidth="1"/>
    <col min="9483" max="9483" width="15.7109375" style="5" customWidth="1"/>
    <col min="9484" max="9484" width="9.140625" style="5"/>
    <col min="9485" max="9485" width="24.5703125" style="5" customWidth="1"/>
    <col min="9486" max="9730" width="9.140625" style="5"/>
    <col min="9731" max="9731" width="6.7109375" style="5" customWidth="1"/>
    <col min="9732" max="9732" width="30.7109375" style="5" customWidth="1"/>
    <col min="9733" max="9738" width="10.7109375" style="5" customWidth="1"/>
    <col min="9739" max="9739" width="15.7109375" style="5" customWidth="1"/>
    <col min="9740" max="9740" width="9.140625" style="5"/>
    <col min="9741" max="9741" width="24.5703125" style="5" customWidth="1"/>
    <col min="9742" max="9986" width="9.140625" style="5"/>
    <col min="9987" max="9987" width="6.7109375" style="5" customWidth="1"/>
    <col min="9988" max="9988" width="30.7109375" style="5" customWidth="1"/>
    <col min="9989" max="9994" width="10.7109375" style="5" customWidth="1"/>
    <col min="9995" max="9995" width="15.7109375" style="5" customWidth="1"/>
    <col min="9996" max="9996" width="9.140625" style="5"/>
    <col min="9997" max="9997" width="24.5703125" style="5" customWidth="1"/>
    <col min="9998" max="10242" width="9.140625" style="5"/>
    <col min="10243" max="10243" width="6.7109375" style="5" customWidth="1"/>
    <col min="10244" max="10244" width="30.7109375" style="5" customWidth="1"/>
    <col min="10245" max="10250" width="10.7109375" style="5" customWidth="1"/>
    <col min="10251" max="10251" width="15.7109375" style="5" customWidth="1"/>
    <col min="10252" max="10252" width="9.140625" style="5"/>
    <col min="10253" max="10253" width="24.5703125" style="5" customWidth="1"/>
    <col min="10254" max="10498" width="9.140625" style="5"/>
    <col min="10499" max="10499" width="6.7109375" style="5" customWidth="1"/>
    <col min="10500" max="10500" width="30.7109375" style="5" customWidth="1"/>
    <col min="10501" max="10506" width="10.7109375" style="5" customWidth="1"/>
    <col min="10507" max="10507" width="15.7109375" style="5" customWidth="1"/>
    <col min="10508" max="10508" width="9.140625" style="5"/>
    <col min="10509" max="10509" width="24.5703125" style="5" customWidth="1"/>
    <col min="10510" max="10754" width="9.140625" style="5"/>
    <col min="10755" max="10755" width="6.7109375" style="5" customWidth="1"/>
    <col min="10756" max="10756" width="30.7109375" style="5" customWidth="1"/>
    <col min="10757" max="10762" width="10.7109375" style="5" customWidth="1"/>
    <col min="10763" max="10763" width="15.7109375" style="5" customWidth="1"/>
    <col min="10764" max="10764" width="9.140625" style="5"/>
    <col min="10765" max="10765" width="24.5703125" style="5" customWidth="1"/>
    <col min="10766" max="11010" width="9.140625" style="5"/>
    <col min="11011" max="11011" width="6.7109375" style="5" customWidth="1"/>
    <col min="11012" max="11012" width="30.7109375" style="5" customWidth="1"/>
    <col min="11013" max="11018" width="10.7109375" style="5" customWidth="1"/>
    <col min="11019" max="11019" width="15.7109375" style="5" customWidth="1"/>
    <col min="11020" max="11020" width="9.140625" style="5"/>
    <col min="11021" max="11021" width="24.5703125" style="5" customWidth="1"/>
    <col min="11022" max="11266" width="9.140625" style="5"/>
    <col min="11267" max="11267" width="6.7109375" style="5" customWidth="1"/>
    <col min="11268" max="11268" width="30.7109375" style="5" customWidth="1"/>
    <col min="11269" max="11274" width="10.7109375" style="5" customWidth="1"/>
    <col min="11275" max="11275" width="15.7109375" style="5" customWidth="1"/>
    <col min="11276" max="11276" width="9.140625" style="5"/>
    <col min="11277" max="11277" width="24.5703125" style="5" customWidth="1"/>
    <col min="11278" max="11522" width="9.140625" style="5"/>
    <col min="11523" max="11523" width="6.7109375" style="5" customWidth="1"/>
    <col min="11524" max="11524" width="30.7109375" style="5" customWidth="1"/>
    <col min="11525" max="11530" width="10.7109375" style="5" customWidth="1"/>
    <col min="11531" max="11531" width="15.7109375" style="5" customWidth="1"/>
    <col min="11532" max="11532" width="9.140625" style="5"/>
    <col min="11533" max="11533" width="24.5703125" style="5" customWidth="1"/>
    <col min="11534" max="11778" width="9.140625" style="5"/>
    <col min="11779" max="11779" width="6.7109375" style="5" customWidth="1"/>
    <col min="11780" max="11780" width="30.7109375" style="5" customWidth="1"/>
    <col min="11781" max="11786" width="10.7109375" style="5" customWidth="1"/>
    <col min="11787" max="11787" width="15.7109375" style="5" customWidth="1"/>
    <col min="11788" max="11788" width="9.140625" style="5"/>
    <col min="11789" max="11789" width="24.5703125" style="5" customWidth="1"/>
    <col min="11790" max="12034" width="9.140625" style="5"/>
    <col min="12035" max="12035" width="6.7109375" style="5" customWidth="1"/>
    <col min="12036" max="12036" width="30.7109375" style="5" customWidth="1"/>
    <col min="12037" max="12042" width="10.7109375" style="5" customWidth="1"/>
    <col min="12043" max="12043" width="15.7109375" style="5" customWidth="1"/>
    <col min="12044" max="12044" width="9.140625" style="5"/>
    <col min="12045" max="12045" width="24.5703125" style="5" customWidth="1"/>
    <col min="12046" max="12290" width="9.140625" style="5"/>
    <col min="12291" max="12291" width="6.7109375" style="5" customWidth="1"/>
    <col min="12292" max="12292" width="30.7109375" style="5" customWidth="1"/>
    <col min="12293" max="12298" width="10.7109375" style="5" customWidth="1"/>
    <col min="12299" max="12299" width="15.7109375" style="5" customWidth="1"/>
    <col min="12300" max="12300" width="9.140625" style="5"/>
    <col min="12301" max="12301" width="24.5703125" style="5" customWidth="1"/>
    <col min="12302" max="12546" width="9.140625" style="5"/>
    <col min="12547" max="12547" width="6.7109375" style="5" customWidth="1"/>
    <col min="12548" max="12548" width="30.7109375" style="5" customWidth="1"/>
    <col min="12549" max="12554" width="10.7109375" style="5" customWidth="1"/>
    <col min="12555" max="12555" width="15.7109375" style="5" customWidth="1"/>
    <col min="12556" max="12556" width="9.140625" style="5"/>
    <col min="12557" max="12557" width="24.5703125" style="5" customWidth="1"/>
    <col min="12558" max="12802" width="9.140625" style="5"/>
    <col min="12803" max="12803" width="6.7109375" style="5" customWidth="1"/>
    <col min="12804" max="12804" width="30.7109375" style="5" customWidth="1"/>
    <col min="12805" max="12810" width="10.7109375" style="5" customWidth="1"/>
    <col min="12811" max="12811" width="15.7109375" style="5" customWidth="1"/>
    <col min="12812" max="12812" width="9.140625" style="5"/>
    <col min="12813" max="12813" width="24.5703125" style="5" customWidth="1"/>
    <col min="12814" max="13058" width="9.140625" style="5"/>
    <col min="13059" max="13059" width="6.7109375" style="5" customWidth="1"/>
    <col min="13060" max="13060" width="30.7109375" style="5" customWidth="1"/>
    <col min="13061" max="13066" width="10.7109375" style="5" customWidth="1"/>
    <col min="13067" max="13067" width="15.7109375" style="5" customWidth="1"/>
    <col min="13068" max="13068" width="9.140625" style="5"/>
    <col min="13069" max="13069" width="24.5703125" style="5" customWidth="1"/>
    <col min="13070" max="13314" width="9.140625" style="5"/>
    <col min="13315" max="13315" width="6.7109375" style="5" customWidth="1"/>
    <col min="13316" max="13316" width="30.7109375" style="5" customWidth="1"/>
    <col min="13317" max="13322" width="10.7109375" style="5" customWidth="1"/>
    <col min="13323" max="13323" width="15.7109375" style="5" customWidth="1"/>
    <col min="13324" max="13324" width="9.140625" style="5"/>
    <col min="13325" max="13325" width="24.5703125" style="5" customWidth="1"/>
    <col min="13326" max="13570" width="9.140625" style="5"/>
    <col min="13571" max="13571" width="6.7109375" style="5" customWidth="1"/>
    <col min="13572" max="13572" width="30.7109375" style="5" customWidth="1"/>
    <col min="13573" max="13578" width="10.7109375" style="5" customWidth="1"/>
    <col min="13579" max="13579" width="15.7109375" style="5" customWidth="1"/>
    <col min="13580" max="13580" width="9.140625" style="5"/>
    <col min="13581" max="13581" width="24.5703125" style="5" customWidth="1"/>
    <col min="13582" max="13826" width="9.140625" style="5"/>
    <col min="13827" max="13827" width="6.7109375" style="5" customWidth="1"/>
    <col min="13828" max="13828" width="30.7109375" style="5" customWidth="1"/>
    <col min="13829" max="13834" width="10.7109375" style="5" customWidth="1"/>
    <col min="13835" max="13835" width="15.7109375" style="5" customWidth="1"/>
    <col min="13836" max="13836" width="9.140625" style="5"/>
    <col min="13837" max="13837" width="24.5703125" style="5" customWidth="1"/>
    <col min="13838" max="14082" width="9.140625" style="5"/>
    <col min="14083" max="14083" width="6.7109375" style="5" customWidth="1"/>
    <col min="14084" max="14084" width="30.7109375" style="5" customWidth="1"/>
    <col min="14085" max="14090" width="10.7109375" style="5" customWidth="1"/>
    <col min="14091" max="14091" width="15.7109375" style="5" customWidth="1"/>
    <col min="14092" max="14092" width="9.140625" style="5"/>
    <col min="14093" max="14093" width="24.5703125" style="5" customWidth="1"/>
    <col min="14094" max="14338" width="9.140625" style="5"/>
    <col min="14339" max="14339" width="6.7109375" style="5" customWidth="1"/>
    <col min="14340" max="14340" width="30.7109375" style="5" customWidth="1"/>
    <col min="14341" max="14346" width="10.7109375" style="5" customWidth="1"/>
    <col min="14347" max="14347" width="15.7109375" style="5" customWidth="1"/>
    <col min="14348" max="14348" width="9.140625" style="5"/>
    <col min="14349" max="14349" width="24.5703125" style="5" customWidth="1"/>
    <col min="14350" max="14594" width="9.140625" style="5"/>
    <col min="14595" max="14595" width="6.7109375" style="5" customWidth="1"/>
    <col min="14596" max="14596" width="30.7109375" style="5" customWidth="1"/>
    <col min="14597" max="14602" width="10.7109375" style="5" customWidth="1"/>
    <col min="14603" max="14603" width="15.7109375" style="5" customWidth="1"/>
    <col min="14604" max="14604" width="9.140625" style="5"/>
    <col min="14605" max="14605" width="24.5703125" style="5" customWidth="1"/>
    <col min="14606" max="14850" width="9.140625" style="5"/>
    <col min="14851" max="14851" width="6.7109375" style="5" customWidth="1"/>
    <col min="14852" max="14852" width="30.7109375" style="5" customWidth="1"/>
    <col min="14853" max="14858" width="10.7109375" style="5" customWidth="1"/>
    <col min="14859" max="14859" width="15.7109375" style="5" customWidth="1"/>
    <col min="14860" max="14860" width="9.140625" style="5"/>
    <col min="14861" max="14861" width="24.5703125" style="5" customWidth="1"/>
    <col min="14862" max="15106" width="9.140625" style="5"/>
    <col min="15107" max="15107" width="6.7109375" style="5" customWidth="1"/>
    <col min="15108" max="15108" width="30.7109375" style="5" customWidth="1"/>
    <col min="15109" max="15114" width="10.7109375" style="5" customWidth="1"/>
    <col min="15115" max="15115" width="15.7109375" style="5" customWidth="1"/>
    <col min="15116" max="15116" width="9.140625" style="5"/>
    <col min="15117" max="15117" width="24.5703125" style="5" customWidth="1"/>
    <col min="15118" max="15362" width="9.140625" style="5"/>
    <col min="15363" max="15363" width="6.7109375" style="5" customWidth="1"/>
    <col min="15364" max="15364" width="30.7109375" style="5" customWidth="1"/>
    <col min="15365" max="15370" width="10.7109375" style="5" customWidth="1"/>
    <col min="15371" max="15371" width="15.7109375" style="5" customWidth="1"/>
    <col min="15372" max="15372" width="9.140625" style="5"/>
    <col min="15373" max="15373" width="24.5703125" style="5" customWidth="1"/>
    <col min="15374" max="15618" width="9.140625" style="5"/>
    <col min="15619" max="15619" width="6.7109375" style="5" customWidth="1"/>
    <col min="15620" max="15620" width="30.7109375" style="5" customWidth="1"/>
    <col min="15621" max="15626" width="10.7109375" style="5" customWidth="1"/>
    <col min="15627" max="15627" width="15.7109375" style="5" customWidth="1"/>
    <col min="15628" max="15628" width="9.140625" style="5"/>
    <col min="15629" max="15629" width="24.5703125" style="5" customWidth="1"/>
    <col min="15630" max="15874" width="9.140625" style="5"/>
    <col min="15875" max="15875" width="6.7109375" style="5" customWidth="1"/>
    <col min="15876" max="15876" width="30.7109375" style="5" customWidth="1"/>
    <col min="15877" max="15882" width="10.7109375" style="5" customWidth="1"/>
    <col min="15883" max="15883" width="15.7109375" style="5" customWidth="1"/>
    <col min="15884" max="15884" width="9.140625" style="5"/>
    <col min="15885" max="15885" width="24.5703125" style="5" customWidth="1"/>
    <col min="15886" max="16130" width="9.140625" style="5"/>
    <col min="16131" max="16131" width="6.7109375" style="5" customWidth="1"/>
    <col min="16132" max="16132" width="30.7109375" style="5" customWidth="1"/>
    <col min="16133" max="16138" width="10.7109375" style="5" customWidth="1"/>
    <col min="16139" max="16139" width="15.7109375" style="5" customWidth="1"/>
    <col min="16140" max="16140" width="9.140625" style="5"/>
    <col min="16141" max="16141" width="24.5703125" style="5" customWidth="1"/>
    <col min="16142" max="16384" width="9.140625" style="5"/>
  </cols>
  <sheetData>
    <row r="1" spans="1:14">
      <c r="A1" s="2"/>
      <c r="B1" s="3"/>
      <c r="C1" s="4"/>
      <c r="D1" s="4"/>
      <c r="E1" s="4"/>
      <c r="F1" s="4"/>
      <c r="G1" s="4"/>
      <c r="H1" s="187"/>
      <c r="I1" s="188"/>
      <c r="J1" s="2"/>
      <c r="K1" s="3"/>
    </row>
    <row r="2" spans="1:14">
      <c r="A2" s="7"/>
      <c r="B2" s="8"/>
      <c r="C2" s="9"/>
      <c r="D2" s="10"/>
      <c r="E2" s="11"/>
      <c r="F2" s="12"/>
      <c r="G2" s="12"/>
      <c r="J2" s="13"/>
      <c r="K2" s="14"/>
    </row>
    <row r="3" spans="1:14">
      <c r="A3" s="15"/>
      <c r="B3" s="8"/>
      <c r="C3" s="9" t="s">
        <v>13</v>
      </c>
      <c r="D3" s="10"/>
      <c r="E3" s="10"/>
      <c r="F3" s="12"/>
      <c r="G3" s="12"/>
      <c r="J3" s="13"/>
      <c r="K3" s="16"/>
    </row>
    <row r="4" spans="1:14" ht="13.5" customHeight="1">
      <c r="A4" s="13"/>
      <c r="B4" s="8"/>
      <c r="C4" s="247" t="s">
        <v>44</v>
      </c>
      <c r="D4" s="248"/>
      <c r="E4" s="248"/>
      <c r="F4" s="248"/>
      <c r="G4" s="248"/>
      <c r="H4" s="248"/>
      <c r="J4" s="13" t="s">
        <v>24</v>
      </c>
      <c r="K4" s="14" t="s">
        <v>54</v>
      </c>
    </row>
    <row r="5" spans="1:14" ht="13.5" customHeight="1">
      <c r="A5" s="15"/>
      <c r="B5" s="8"/>
      <c r="C5" s="247" t="s">
        <v>40</v>
      </c>
      <c r="D5" s="248"/>
      <c r="E5" s="248"/>
      <c r="F5" s="248"/>
      <c r="G5" s="248"/>
      <c r="H5" s="248"/>
      <c r="J5" s="15"/>
      <c r="K5" s="19"/>
    </row>
    <row r="6" spans="1:14" ht="13.5" customHeight="1">
      <c r="A6" s="7"/>
      <c r="B6" s="8"/>
      <c r="C6" s="247"/>
      <c r="D6" s="248"/>
      <c r="E6" s="248"/>
      <c r="F6" s="248"/>
      <c r="G6" s="248"/>
      <c r="H6" s="248"/>
      <c r="J6" s="13"/>
      <c r="K6" s="20"/>
    </row>
    <row r="7" spans="1:14" ht="13.5" customHeight="1">
      <c r="A7" s="7"/>
      <c r="B7" s="8"/>
      <c r="C7" s="247"/>
      <c r="D7" s="248"/>
      <c r="E7" s="248"/>
      <c r="F7" s="248"/>
      <c r="G7" s="248"/>
      <c r="H7" s="248"/>
      <c r="J7" s="13"/>
      <c r="K7" s="19"/>
    </row>
    <row r="8" spans="1:14">
      <c r="A8" s="7"/>
      <c r="B8" s="8"/>
      <c r="C8" s="21"/>
      <c r="D8" s="12"/>
      <c r="E8" s="12"/>
      <c r="F8" s="12"/>
      <c r="G8" s="12"/>
      <c r="J8" s="13"/>
      <c r="K8" s="19"/>
    </row>
    <row r="9" spans="1:14" ht="12.75" thickBot="1">
      <c r="A9" s="22"/>
      <c r="B9" s="23"/>
      <c r="C9" s="24"/>
      <c r="D9" s="24"/>
      <c r="E9" s="24"/>
      <c r="F9" s="25"/>
      <c r="G9" s="25"/>
      <c r="H9" s="92"/>
      <c r="I9" s="25"/>
      <c r="J9" s="26"/>
      <c r="K9" s="27"/>
    </row>
    <row r="10" spans="1:14" ht="8.25" customHeight="1" thickBot="1">
      <c r="A10" s="28"/>
      <c r="C10" s="29"/>
      <c r="D10" s="30"/>
      <c r="E10" s="30"/>
      <c r="F10" s="31"/>
      <c r="G10" s="31"/>
      <c r="H10" s="31"/>
      <c r="I10" s="31"/>
      <c r="J10" s="31"/>
      <c r="K10" s="32"/>
    </row>
    <row r="11" spans="1:14" ht="12.75" customHeight="1">
      <c r="A11" s="33"/>
      <c r="B11" s="34"/>
      <c r="C11" s="245" t="s">
        <v>14</v>
      </c>
      <c r="D11" s="246"/>
      <c r="E11" s="246"/>
      <c r="F11" s="246"/>
      <c r="G11" s="246"/>
      <c r="H11" s="246"/>
      <c r="I11" s="246"/>
      <c r="J11" s="246"/>
      <c r="K11" s="35"/>
    </row>
    <row r="12" spans="1:14">
      <c r="A12" s="36" t="s">
        <v>15</v>
      </c>
      <c r="B12" s="37" t="s">
        <v>16</v>
      </c>
      <c r="C12" s="38">
        <v>1</v>
      </c>
      <c r="D12" s="38">
        <v>2</v>
      </c>
      <c r="E12" s="39">
        <v>3</v>
      </c>
      <c r="F12" s="38">
        <v>4</v>
      </c>
      <c r="G12" s="38">
        <v>5</v>
      </c>
      <c r="H12" s="38">
        <v>6</v>
      </c>
      <c r="I12" s="38">
        <v>7</v>
      </c>
      <c r="J12" s="38">
        <v>8</v>
      </c>
      <c r="K12" s="40" t="s">
        <v>53</v>
      </c>
    </row>
    <row r="13" spans="1:14" ht="12.75" thickBot="1">
      <c r="A13" s="41"/>
      <c r="B13" s="42"/>
      <c r="C13" s="43">
        <v>30</v>
      </c>
      <c r="D13" s="43">
        <v>60</v>
      </c>
      <c r="E13" s="44">
        <v>90</v>
      </c>
      <c r="F13" s="43">
        <v>120</v>
      </c>
      <c r="G13" s="43">
        <v>150</v>
      </c>
      <c r="H13" s="43">
        <v>180</v>
      </c>
      <c r="I13" s="43">
        <v>210</v>
      </c>
      <c r="J13" s="43">
        <v>240</v>
      </c>
      <c r="K13" s="45" t="s">
        <v>17</v>
      </c>
    </row>
    <row r="14" spans="1:14">
      <c r="A14" s="46"/>
      <c r="B14" s="47"/>
      <c r="C14" s="48"/>
      <c r="D14" s="48"/>
      <c r="E14" s="49"/>
      <c r="F14" s="50"/>
      <c r="G14" s="51"/>
      <c r="H14" s="50"/>
      <c r="I14" s="62"/>
      <c r="J14" s="62"/>
      <c r="K14" s="52"/>
    </row>
    <row r="15" spans="1:14" ht="12.75">
      <c r="A15" s="53">
        <v>1</v>
      </c>
      <c r="B15" s="54" t="s">
        <v>52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9"/>
      <c r="J15" s="59"/>
      <c r="K15" s="56">
        <f>SUM(C15:J15)</f>
        <v>0</v>
      </c>
      <c r="M15" s="63"/>
    </row>
    <row r="16" spans="1:14" ht="12.75">
      <c r="A16" s="53"/>
      <c r="B16" s="54"/>
      <c r="C16" s="57">
        <f t="shared" ref="C16:H16" si="0">$K16*C15</f>
        <v>0</v>
      </c>
      <c r="D16" s="57">
        <f t="shared" si="0"/>
        <v>0</v>
      </c>
      <c r="E16" s="57">
        <f t="shared" si="0"/>
        <v>0</v>
      </c>
      <c r="F16" s="57">
        <f t="shared" si="0"/>
        <v>0</v>
      </c>
      <c r="G16" s="57">
        <f t="shared" si="0"/>
        <v>0</v>
      </c>
      <c r="H16" s="57">
        <f t="shared" si="0"/>
        <v>0</v>
      </c>
      <c r="I16" s="57"/>
      <c r="J16" s="57"/>
      <c r="K16" s="58">
        <f>('Planilha Final'!F28)*1</f>
        <v>0</v>
      </c>
      <c r="N16" s="186"/>
    </row>
    <row r="17" spans="1:14" ht="5.25" customHeight="1">
      <c r="A17" s="53"/>
      <c r="B17" s="54"/>
      <c r="C17" s="59"/>
      <c r="D17" s="59"/>
      <c r="E17" s="60"/>
      <c r="F17" s="60"/>
      <c r="G17" s="60"/>
      <c r="H17" s="60"/>
      <c r="I17" s="60"/>
      <c r="J17" s="60"/>
      <c r="K17" s="61"/>
    </row>
    <row r="18" spans="1:14" ht="12.75">
      <c r="A18" s="53">
        <v>2</v>
      </c>
      <c r="B18" s="54" t="s">
        <v>46</v>
      </c>
      <c r="C18" s="55">
        <v>0</v>
      </c>
      <c r="D18" s="55">
        <v>0</v>
      </c>
      <c r="E18" s="55">
        <v>0</v>
      </c>
      <c r="F18" s="62"/>
      <c r="G18" s="62"/>
      <c r="H18" s="59"/>
      <c r="I18" s="59"/>
      <c r="J18" s="59"/>
      <c r="K18" s="56">
        <f>SUM(C18:J18)</f>
        <v>0</v>
      </c>
      <c r="M18" s="63"/>
    </row>
    <row r="19" spans="1:14" ht="12.75">
      <c r="A19" s="53"/>
      <c r="B19" s="54"/>
      <c r="C19" s="57">
        <f>$K19*C18</f>
        <v>0</v>
      </c>
      <c r="D19" s="57">
        <f>$K19*D18</f>
        <v>0</v>
      </c>
      <c r="E19" s="57">
        <f>$K19*E18</f>
        <v>0</v>
      </c>
      <c r="F19" s="57"/>
      <c r="G19" s="57"/>
      <c r="H19" s="59"/>
      <c r="I19" s="59"/>
      <c r="J19" s="59"/>
      <c r="K19" s="58">
        <f>('Planilha Final'!F45)*1</f>
        <v>0</v>
      </c>
      <c r="N19" s="186"/>
    </row>
    <row r="20" spans="1:14" ht="5.25" customHeight="1">
      <c r="A20" s="53"/>
      <c r="B20" s="54"/>
      <c r="C20" s="59"/>
      <c r="D20" s="59"/>
      <c r="E20" s="60"/>
      <c r="F20" s="59"/>
      <c r="G20" s="59"/>
      <c r="H20" s="59"/>
      <c r="I20" s="59"/>
      <c r="J20" s="59"/>
      <c r="K20" s="61"/>
    </row>
    <row r="21" spans="1:14" ht="12.75">
      <c r="A21" s="53">
        <v>3</v>
      </c>
      <c r="B21" s="54" t="s">
        <v>47</v>
      </c>
      <c r="C21" s="62"/>
      <c r="D21" s="62"/>
      <c r="E21" s="55">
        <v>0</v>
      </c>
      <c r="F21" s="55">
        <v>0</v>
      </c>
      <c r="G21" s="62"/>
      <c r="H21" s="62"/>
      <c r="I21" s="64"/>
      <c r="J21" s="64"/>
      <c r="K21" s="56">
        <f>SUM(C21:J21)</f>
        <v>0</v>
      </c>
    </row>
    <row r="22" spans="1:14" ht="12.75">
      <c r="A22" s="53"/>
      <c r="B22" s="54"/>
      <c r="C22" s="57"/>
      <c r="D22" s="57"/>
      <c r="E22" s="57">
        <f>$K22*E21</f>
        <v>0</v>
      </c>
      <c r="F22" s="57">
        <f>$K22*F21</f>
        <v>0</v>
      </c>
      <c r="G22" s="57"/>
      <c r="H22" s="57"/>
      <c r="I22" s="57"/>
      <c r="J22" s="57"/>
      <c r="K22" s="58">
        <f>('Planilha Final'!F52)*1</f>
        <v>0</v>
      </c>
      <c r="N22" s="186"/>
    </row>
    <row r="23" spans="1:14" ht="5.25" customHeight="1">
      <c r="A23" s="53"/>
      <c r="B23" s="54"/>
      <c r="C23" s="59"/>
      <c r="D23" s="59"/>
      <c r="E23" s="57"/>
      <c r="F23" s="57"/>
      <c r="G23" s="57"/>
      <c r="H23" s="57"/>
      <c r="I23" s="57"/>
      <c r="J23" s="57"/>
      <c r="K23" s="58"/>
    </row>
    <row r="24" spans="1:14" ht="12.75">
      <c r="A24" s="53">
        <v>4</v>
      </c>
      <c r="B24" s="54" t="s">
        <v>48</v>
      </c>
      <c r="C24" s="62"/>
      <c r="D24" s="62"/>
      <c r="E24" s="62"/>
      <c r="F24" s="55">
        <v>0</v>
      </c>
      <c r="G24" s="55">
        <v>0</v>
      </c>
      <c r="H24" s="62"/>
      <c r="I24" s="64"/>
      <c r="J24" s="64"/>
      <c r="K24" s="56">
        <f>SUM(C24:J24)</f>
        <v>0</v>
      </c>
    </row>
    <row r="25" spans="1:14" ht="12.75">
      <c r="A25" s="53"/>
      <c r="B25" s="54"/>
      <c r="C25" s="57"/>
      <c r="D25" s="57"/>
      <c r="E25" s="57"/>
      <c r="F25" s="57">
        <f>$K25*F24</f>
        <v>0</v>
      </c>
      <c r="G25" s="57">
        <f>$K25*G24</f>
        <v>0</v>
      </c>
      <c r="H25" s="57"/>
      <c r="I25" s="57"/>
      <c r="J25" s="57"/>
      <c r="K25" s="58">
        <f>('Planilha Final'!F62)*1</f>
        <v>0</v>
      </c>
      <c r="N25" s="186"/>
    </row>
    <row r="26" spans="1:14" ht="5.25" customHeight="1">
      <c r="A26" s="53"/>
      <c r="B26" s="54"/>
      <c r="C26" s="59"/>
      <c r="D26" s="59"/>
      <c r="E26" s="60"/>
      <c r="F26" s="60"/>
      <c r="G26" s="59"/>
      <c r="H26" s="59"/>
      <c r="I26" s="59"/>
      <c r="J26" s="59"/>
      <c r="K26" s="61"/>
    </row>
    <row r="27" spans="1:14" ht="12.75">
      <c r="A27" s="53">
        <v>5</v>
      </c>
      <c r="B27" s="54" t="s">
        <v>50</v>
      </c>
      <c r="C27" s="59"/>
      <c r="D27" s="59"/>
      <c r="E27" s="55">
        <v>0</v>
      </c>
      <c r="F27" s="55">
        <v>0</v>
      </c>
      <c r="G27" s="62"/>
      <c r="H27" s="62"/>
      <c r="I27" s="62"/>
      <c r="J27" s="62"/>
      <c r="K27" s="56">
        <f>SUM(C27:J27)</f>
        <v>0</v>
      </c>
    </row>
    <row r="28" spans="1:14" ht="12.75">
      <c r="A28" s="53"/>
      <c r="B28" s="54"/>
      <c r="C28" s="59"/>
      <c r="D28" s="57"/>
      <c r="E28" s="57">
        <f>$K28*E27</f>
        <v>0</v>
      </c>
      <c r="F28" s="57">
        <f>$K28*F27</f>
        <v>0</v>
      </c>
      <c r="G28" s="57"/>
      <c r="H28" s="57"/>
      <c r="I28" s="57"/>
      <c r="J28" s="57"/>
      <c r="K28" s="58">
        <f>('Planilha Final'!F68)*1</f>
        <v>0</v>
      </c>
      <c r="N28" s="186"/>
    </row>
    <row r="29" spans="1:14" ht="5.25" customHeight="1">
      <c r="A29" s="53"/>
      <c r="B29" s="54"/>
      <c r="C29" s="59"/>
      <c r="D29" s="59"/>
      <c r="E29" s="59"/>
      <c r="F29" s="59"/>
      <c r="G29" s="59"/>
      <c r="H29" s="59"/>
      <c r="I29" s="59"/>
      <c r="J29" s="57"/>
      <c r="K29" s="58"/>
    </row>
    <row r="30" spans="1:14" ht="12.75">
      <c r="A30" s="53">
        <v>6</v>
      </c>
      <c r="B30" s="54" t="s">
        <v>49</v>
      </c>
      <c r="C30" s="59"/>
      <c r="D30" s="55">
        <v>0</v>
      </c>
      <c r="E30" s="55">
        <v>0</v>
      </c>
      <c r="F30" s="55">
        <v>0</v>
      </c>
      <c r="G30" s="62"/>
      <c r="H30" s="62"/>
      <c r="I30" s="62"/>
      <c r="J30" s="62"/>
      <c r="K30" s="56">
        <f>SUM(C30:J30)</f>
        <v>0</v>
      </c>
    </row>
    <row r="31" spans="1:14" ht="12.75">
      <c r="A31" s="53"/>
      <c r="B31" s="54"/>
      <c r="C31" s="59"/>
      <c r="D31" s="57">
        <f>$K31*D30</f>
        <v>0</v>
      </c>
      <c r="E31" s="57">
        <f>$K31*E30</f>
        <v>0</v>
      </c>
      <c r="F31" s="57">
        <f>$K31*F30</f>
        <v>0</v>
      </c>
      <c r="G31" s="57"/>
      <c r="H31" s="57"/>
      <c r="I31" s="57"/>
      <c r="J31" s="57"/>
      <c r="K31" s="58">
        <f>('Planilha Final'!F90)*1</f>
        <v>0</v>
      </c>
      <c r="N31" s="186"/>
    </row>
    <row r="32" spans="1:14" ht="5.25" customHeight="1">
      <c r="A32" s="53"/>
      <c r="B32" s="54"/>
      <c r="C32" s="59"/>
      <c r="D32" s="59"/>
      <c r="E32" s="59"/>
      <c r="F32" s="59"/>
      <c r="G32" s="57"/>
      <c r="H32" s="57"/>
      <c r="I32" s="59"/>
      <c r="J32" s="59"/>
      <c r="K32" s="58"/>
    </row>
    <row r="33" spans="1:14" ht="12.75">
      <c r="A33" s="53">
        <v>7</v>
      </c>
      <c r="B33" s="54" t="s">
        <v>43</v>
      </c>
      <c r="C33" s="59"/>
      <c r="D33" s="66"/>
      <c r="E33" s="67"/>
      <c r="F33" s="66"/>
      <c r="G33" s="55">
        <v>0</v>
      </c>
      <c r="H33" s="55">
        <v>0</v>
      </c>
      <c r="I33" s="62"/>
      <c r="J33" s="62"/>
      <c r="K33" s="56">
        <f>SUM(C33:J33)</f>
        <v>0</v>
      </c>
    </row>
    <row r="34" spans="1:14" ht="12.75">
      <c r="A34" s="53"/>
      <c r="B34" s="54"/>
      <c r="C34" s="59"/>
      <c r="D34" s="66"/>
      <c r="E34" s="67"/>
      <c r="F34" s="66"/>
      <c r="G34" s="57">
        <f>$K34*G33</f>
        <v>0</v>
      </c>
      <c r="H34" s="57">
        <f>$K34*H33</f>
        <v>0</v>
      </c>
      <c r="I34" s="57"/>
      <c r="J34" s="57"/>
      <c r="K34" s="58">
        <f>('Planilha Final'!F100)*1</f>
        <v>0</v>
      </c>
      <c r="N34" s="186"/>
    </row>
    <row r="35" spans="1:14" ht="5.25" customHeight="1">
      <c r="A35" s="53"/>
      <c r="B35" s="54"/>
      <c r="C35" s="59"/>
      <c r="D35" s="59"/>
      <c r="E35" s="57"/>
      <c r="F35" s="65"/>
      <c r="G35" s="59"/>
      <c r="H35" s="59"/>
      <c r="I35" s="60"/>
      <c r="J35" s="59"/>
      <c r="K35" s="58"/>
    </row>
    <row r="36" spans="1:14" ht="12.75">
      <c r="A36" s="53"/>
      <c r="B36" s="54"/>
      <c r="C36" s="59"/>
      <c r="D36" s="66"/>
      <c r="E36" s="67"/>
      <c r="F36" s="57"/>
      <c r="G36" s="57"/>
      <c r="H36" s="57"/>
      <c r="I36" s="57"/>
      <c r="J36" s="57"/>
      <c r="K36" s="58"/>
      <c r="N36" s="186"/>
    </row>
    <row r="37" spans="1:14" ht="5.25" customHeight="1">
      <c r="A37" s="53"/>
      <c r="B37" s="54"/>
      <c r="C37" s="59"/>
      <c r="D37" s="59"/>
      <c r="E37" s="57"/>
      <c r="F37" s="65"/>
      <c r="G37" s="59"/>
      <c r="H37" s="59"/>
      <c r="I37" s="60"/>
      <c r="J37" s="59"/>
      <c r="K37" s="58"/>
    </row>
    <row r="38" spans="1:14" ht="5.25" customHeight="1" thickBot="1">
      <c r="A38" s="53"/>
      <c r="B38" s="54"/>
      <c r="C38" s="59"/>
      <c r="D38" s="59"/>
      <c r="E38" s="57"/>
      <c r="F38" s="65"/>
      <c r="G38" s="57"/>
      <c r="H38" s="57"/>
      <c r="I38" s="57"/>
      <c r="J38" s="57"/>
      <c r="K38" s="58"/>
    </row>
    <row r="39" spans="1:14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1"/>
    </row>
    <row r="40" spans="1:14">
      <c r="A40" s="72"/>
      <c r="B40" s="73" t="s">
        <v>18</v>
      </c>
      <c r="C40" s="74">
        <f>C16+C19+C22+C25+C28+C31+C34</f>
        <v>0</v>
      </c>
      <c r="D40" s="74">
        <f t="shared" ref="D40:H40" si="1">D16+D19+D22+D25+D28+D31+D34</f>
        <v>0</v>
      </c>
      <c r="E40" s="74">
        <f t="shared" si="1"/>
        <v>0</v>
      </c>
      <c r="F40" s="74">
        <f t="shared" si="1"/>
        <v>0</v>
      </c>
      <c r="G40" s="74">
        <f t="shared" si="1"/>
        <v>0</v>
      </c>
      <c r="H40" s="74">
        <f t="shared" si="1"/>
        <v>0</v>
      </c>
      <c r="I40" s="74"/>
      <c r="J40" s="74"/>
      <c r="K40" s="75">
        <f>C40+D40+E40+F40+G40+H40</f>
        <v>0</v>
      </c>
    </row>
    <row r="41" spans="1:14" ht="12.75" thickBot="1">
      <c r="A41" s="76"/>
      <c r="B41" s="77"/>
      <c r="C41" s="78"/>
      <c r="D41" s="78"/>
      <c r="E41" s="78"/>
      <c r="F41" s="78"/>
      <c r="G41" s="78"/>
      <c r="H41" s="78"/>
      <c r="I41" s="78"/>
      <c r="J41" s="78"/>
      <c r="K41" s="79"/>
      <c r="M41" s="189"/>
    </row>
    <row r="42" spans="1:14">
      <c r="A42" s="81"/>
      <c r="B42" s="73"/>
      <c r="C42" s="82"/>
      <c r="D42" s="82"/>
      <c r="E42" s="82"/>
      <c r="F42" s="83"/>
      <c r="G42" s="83"/>
      <c r="H42" s="83"/>
      <c r="I42" s="83"/>
      <c r="J42" s="83"/>
      <c r="K42" s="84"/>
      <c r="M42" s="80"/>
    </row>
    <row r="43" spans="1:14">
      <c r="A43" s="81"/>
      <c r="B43" s="73"/>
      <c r="C43" s="82"/>
      <c r="D43" s="82"/>
      <c r="K43" s="84"/>
      <c r="M43" s="80"/>
    </row>
    <row r="44" spans="1:14">
      <c r="A44" s="85"/>
      <c r="B44" s="21"/>
      <c r="C44" s="21"/>
      <c r="D44" s="86"/>
      <c r="K44" s="87"/>
      <c r="M44" s="80"/>
    </row>
    <row r="45" spans="1:14">
      <c r="A45" s="88"/>
      <c r="B45" s="17"/>
      <c r="C45" s="17"/>
      <c r="D45" s="89"/>
      <c r="K45" s="90"/>
      <c r="M45" s="80"/>
    </row>
    <row r="46" spans="1:14" ht="12.75" thickBot="1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3"/>
      <c r="M46" s="80"/>
    </row>
    <row r="47" spans="1:14">
      <c r="A47" s="94"/>
      <c r="B47" s="95"/>
      <c r="C47" s="96"/>
      <c r="D47" s="96"/>
      <c r="E47" s="96"/>
      <c r="F47" s="96"/>
      <c r="G47" s="96"/>
      <c r="H47" s="96"/>
      <c r="I47" s="96"/>
      <c r="J47" s="96"/>
      <c r="K47" s="96"/>
    </row>
    <row r="48" spans="1:14">
      <c r="A48" s="17"/>
      <c r="B48" s="17"/>
      <c r="C48" s="17"/>
      <c r="D48" s="17"/>
      <c r="E48" s="244"/>
      <c r="F48" s="244"/>
      <c r="G48" s="238"/>
      <c r="H48" s="238"/>
      <c r="I48" s="238"/>
      <c r="J48" s="238"/>
      <c r="K48" s="17"/>
    </row>
    <row r="49" spans="1:11">
      <c r="A49" s="10"/>
      <c r="E49" s="243"/>
      <c r="F49" s="243"/>
      <c r="G49" s="241"/>
      <c r="H49" s="242"/>
      <c r="I49" s="241"/>
      <c r="J49" s="242"/>
      <c r="K49" s="97"/>
    </row>
    <row r="50" spans="1:11">
      <c r="A50" s="18"/>
      <c r="E50" s="243"/>
      <c r="F50" s="243"/>
      <c r="G50" s="239"/>
      <c r="H50" s="240"/>
      <c r="I50" s="239"/>
      <c r="J50" s="240"/>
      <c r="K50" s="17"/>
    </row>
    <row r="51" spans="1:11">
      <c r="A51" s="12"/>
      <c r="B51" s="21"/>
      <c r="C51" s="21"/>
      <c r="D51" s="12"/>
      <c r="E51" s="12"/>
      <c r="F51" s="98"/>
      <c r="G51" s="98"/>
      <c r="H51" s="98"/>
      <c r="I51" s="98"/>
      <c r="J51" s="98"/>
      <c r="K51" s="99"/>
    </row>
    <row r="52" spans="1:11">
      <c r="A52" s="18"/>
      <c r="B52" s="17"/>
      <c r="C52" s="17"/>
      <c r="D52" s="18"/>
      <c r="E52" s="18"/>
      <c r="F52" s="18"/>
      <c r="G52" s="18"/>
      <c r="H52" s="18"/>
      <c r="I52" s="18"/>
      <c r="J52" s="18"/>
      <c r="K52" s="17"/>
    </row>
    <row r="53" spans="1:11">
      <c r="A53" s="10"/>
      <c r="B53" s="21"/>
      <c r="C53" s="21"/>
      <c r="D53" s="12"/>
      <c r="E53" s="244"/>
      <c r="F53" s="244"/>
      <c r="G53" s="238"/>
      <c r="H53" s="238"/>
      <c r="I53" s="12"/>
      <c r="J53" s="12"/>
      <c r="K53" s="10"/>
    </row>
    <row r="54" spans="1:11">
      <c r="A54" s="10"/>
      <c r="B54" s="21"/>
      <c r="C54" s="21"/>
      <c r="D54" s="12"/>
      <c r="E54" s="243"/>
      <c r="F54" s="243"/>
      <c r="G54" s="241"/>
      <c r="H54" s="242"/>
      <c r="I54" s="12"/>
      <c r="J54" s="12"/>
      <c r="K54" s="10"/>
    </row>
    <row r="55" spans="1:11">
      <c r="A55" s="10"/>
      <c r="B55" s="21"/>
      <c r="C55" s="21"/>
      <c r="D55" s="12"/>
      <c r="E55" s="243"/>
      <c r="F55" s="243"/>
      <c r="G55" s="239"/>
      <c r="H55" s="240"/>
      <c r="I55" s="12"/>
      <c r="J55" s="12"/>
      <c r="K55" s="10"/>
    </row>
    <row r="56" spans="1:11">
      <c r="A56" s="10"/>
      <c r="B56" s="21"/>
      <c r="C56" s="21"/>
      <c r="D56" s="12"/>
      <c r="E56" s="12"/>
      <c r="F56" s="12"/>
      <c r="G56" s="12"/>
      <c r="H56" s="12"/>
      <c r="I56" s="12"/>
      <c r="J56" s="12"/>
      <c r="K56" s="10"/>
    </row>
    <row r="57" spans="1:11">
      <c r="A57" s="10"/>
      <c r="B57" s="21"/>
      <c r="C57" s="21"/>
      <c r="D57" s="12"/>
      <c r="E57" s="12"/>
      <c r="F57" s="12"/>
      <c r="G57" s="12"/>
      <c r="H57" s="12"/>
      <c r="I57" s="12"/>
      <c r="J57" s="12"/>
      <c r="K57" s="10"/>
    </row>
    <row r="58" spans="1:11">
      <c r="A58" s="18"/>
      <c r="B58" s="17"/>
      <c r="C58" s="10"/>
      <c r="D58" s="10"/>
      <c r="E58" s="10"/>
      <c r="F58" s="12"/>
      <c r="G58" s="12"/>
      <c r="H58" s="12"/>
      <c r="I58" s="12"/>
      <c r="J58" s="12"/>
      <c r="K58" s="18"/>
    </row>
    <row r="59" spans="1:11">
      <c r="A59" s="31"/>
      <c r="C59" s="29"/>
      <c r="D59" s="30"/>
      <c r="E59" s="30"/>
      <c r="F59" s="31"/>
      <c r="G59" s="31"/>
      <c r="H59" s="31"/>
      <c r="I59" s="31"/>
      <c r="J59" s="31"/>
      <c r="K59" s="30"/>
    </row>
    <row r="60" spans="1:11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1:1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1">
      <c r="A62" s="101"/>
      <c r="B62" s="102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>
      <c r="A63" s="94"/>
      <c r="B63" s="95"/>
      <c r="C63" s="96"/>
      <c r="D63" s="96"/>
      <c r="E63" s="96"/>
      <c r="F63" s="96"/>
      <c r="G63" s="96"/>
      <c r="H63" s="96"/>
      <c r="I63" s="96"/>
      <c r="J63" s="96"/>
      <c r="K63" s="96"/>
    </row>
    <row r="64" spans="1:11">
      <c r="A64" s="94"/>
      <c r="B64" s="103"/>
      <c r="C64" s="104"/>
      <c r="D64" s="104"/>
      <c r="E64" s="104"/>
      <c r="F64" s="104"/>
      <c r="G64" s="104"/>
      <c r="H64" s="104"/>
      <c r="I64" s="104"/>
      <c r="J64" s="104"/>
      <c r="K64" s="96"/>
    </row>
    <row r="65" spans="1:11">
      <c r="A65" s="94"/>
      <c r="B65" s="103"/>
      <c r="C65" s="105"/>
      <c r="D65" s="105"/>
      <c r="E65" s="105"/>
      <c r="F65" s="105"/>
      <c r="G65" s="105"/>
      <c r="H65" s="105"/>
      <c r="I65" s="105"/>
      <c r="J65" s="105"/>
      <c r="K65" s="105"/>
    </row>
    <row r="66" spans="1:11">
      <c r="A66" s="94"/>
      <c r="B66" s="103"/>
      <c r="C66" s="106"/>
      <c r="D66" s="106"/>
      <c r="E66" s="106"/>
      <c r="F66" s="106"/>
      <c r="G66" s="106"/>
      <c r="H66" s="106"/>
      <c r="I66" s="106"/>
      <c r="J66" s="106"/>
      <c r="K66" s="105"/>
    </row>
    <row r="67" spans="1:11">
      <c r="A67" s="94"/>
      <c r="B67" s="103"/>
      <c r="C67" s="104"/>
      <c r="D67" s="104"/>
      <c r="E67" s="107"/>
      <c r="F67" s="107"/>
      <c r="G67" s="107"/>
      <c r="H67" s="107"/>
      <c r="I67" s="107"/>
      <c r="J67" s="107"/>
      <c r="K67" s="96"/>
    </row>
    <row r="68" spans="1:11">
      <c r="A68" s="94"/>
      <c r="B68" s="103"/>
      <c r="C68" s="105"/>
      <c r="D68" s="105"/>
      <c r="E68" s="105"/>
      <c r="F68" s="105"/>
      <c r="G68" s="105"/>
      <c r="H68" s="105"/>
      <c r="I68" s="105"/>
      <c r="J68" s="105"/>
      <c r="K68" s="105"/>
    </row>
    <row r="69" spans="1:11">
      <c r="A69" s="94"/>
      <c r="B69" s="103"/>
      <c r="C69" s="106"/>
      <c r="D69" s="106"/>
      <c r="E69" s="106"/>
      <c r="F69" s="106"/>
      <c r="G69" s="106"/>
      <c r="H69" s="106"/>
      <c r="I69" s="106"/>
      <c r="J69" s="106"/>
      <c r="K69" s="105"/>
    </row>
    <row r="70" spans="1:11">
      <c r="A70" s="94"/>
      <c r="B70" s="103"/>
      <c r="C70" s="104"/>
      <c r="D70" s="104"/>
      <c r="E70" s="104"/>
      <c r="F70" s="107"/>
      <c r="G70" s="107"/>
      <c r="H70" s="107"/>
      <c r="I70" s="107"/>
      <c r="J70" s="107"/>
      <c r="K70" s="96"/>
    </row>
    <row r="71" spans="1:11">
      <c r="A71" s="94"/>
      <c r="B71" s="103"/>
      <c r="C71" s="105"/>
      <c r="D71" s="105"/>
      <c r="E71" s="105"/>
      <c r="F71" s="105"/>
      <c r="G71" s="105"/>
      <c r="H71" s="105"/>
      <c r="I71" s="105"/>
      <c r="J71" s="105"/>
      <c r="K71" s="105"/>
    </row>
    <row r="72" spans="1:11">
      <c r="A72" s="94"/>
      <c r="B72" s="103"/>
      <c r="C72" s="106"/>
      <c r="D72" s="106"/>
      <c r="E72" s="106"/>
      <c r="F72" s="106"/>
      <c r="G72" s="106"/>
      <c r="H72" s="106"/>
      <c r="I72" s="106"/>
      <c r="J72" s="106"/>
      <c r="K72" s="105"/>
    </row>
    <row r="73" spans="1:11">
      <c r="A73" s="108"/>
      <c r="B73" s="103"/>
      <c r="C73" s="105"/>
      <c r="D73" s="109"/>
      <c r="E73" s="109"/>
      <c r="F73" s="110"/>
      <c r="G73" s="110"/>
      <c r="H73" s="110"/>
      <c r="I73" s="110"/>
      <c r="J73" s="110"/>
      <c r="K73" s="110"/>
    </row>
    <row r="74" spans="1:11">
      <c r="A74" s="110"/>
      <c r="B74" s="73"/>
      <c r="C74" s="105"/>
      <c r="D74" s="105"/>
      <c r="E74" s="105"/>
      <c r="F74" s="105"/>
      <c r="G74" s="105"/>
      <c r="H74" s="105"/>
      <c r="I74" s="105"/>
      <c r="J74" s="105"/>
      <c r="K74" s="105"/>
    </row>
    <row r="75" spans="1:11">
      <c r="A75" s="110"/>
      <c r="B75" s="73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1:11">
      <c r="A76" s="110"/>
      <c r="B76" s="103"/>
      <c r="C76" s="105"/>
      <c r="D76" s="112"/>
      <c r="E76" s="112"/>
      <c r="F76" s="112"/>
      <c r="G76" s="112"/>
      <c r="H76" s="112"/>
      <c r="I76" s="112"/>
      <c r="J76" s="112"/>
      <c r="K76" s="110"/>
    </row>
    <row r="77" spans="1:11">
      <c r="A77" s="110"/>
      <c r="B77" s="73"/>
      <c r="C77" s="105"/>
      <c r="D77" s="105"/>
      <c r="E77" s="105"/>
      <c r="F77" s="105"/>
      <c r="G77" s="105"/>
      <c r="H77" s="105"/>
      <c r="I77" s="105"/>
      <c r="J77" s="105"/>
      <c r="K77" s="110"/>
    </row>
    <row r="78" spans="1:11">
      <c r="A78" s="83"/>
      <c r="B78" s="73"/>
      <c r="C78" s="82"/>
      <c r="D78" s="82"/>
      <c r="E78" s="82"/>
      <c r="F78" s="83"/>
      <c r="G78" s="83"/>
      <c r="H78" s="83"/>
      <c r="I78" s="83"/>
      <c r="J78" s="83"/>
      <c r="K78" s="82"/>
    </row>
    <row r="79" spans="1:11">
      <c r="A79" s="82"/>
      <c r="B79" s="73"/>
      <c r="C79" s="111"/>
      <c r="D79" s="111"/>
      <c r="E79" s="111"/>
      <c r="F79" s="111"/>
      <c r="G79" s="111"/>
      <c r="H79" s="111"/>
      <c r="I79" s="111"/>
      <c r="J79" s="111"/>
      <c r="K79" s="113"/>
    </row>
    <row r="80" spans="1:11">
      <c r="A80" s="73"/>
      <c r="B80" s="82"/>
      <c r="C80" s="73"/>
      <c r="D80" s="114"/>
      <c r="E80" s="114"/>
      <c r="F80" s="114"/>
      <c r="G80" s="114"/>
      <c r="H80" s="114"/>
      <c r="I80" s="114"/>
      <c r="J80" s="114"/>
      <c r="K80" s="114"/>
    </row>
    <row r="81" spans="1:11">
      <c r="A81" s="73"/>
      <c r="B81" s="73"/>
      <c r="C81" s="104"/>
      <c r="D81" s="104"/>
      <c r="E81" s="104"/>
      <c r="F81" s="104"/>
      <c r="G81" s="104"/>
      <c r="H81" s="104"/>
      <c r="I81" s="104"/>
      <c r="J81" s="104"/>
      <c r="K81" s="107"/>
    </row>
    <row r="82" spans="1:11">
      <c r="A82" s="115"/>
      <c r="B82" s="116"/>
      <c r="C82" s="115"/>
      <c r="D82" s="89"/>
      <c r="E82" s="89"/>
      <c r="F82" s="89"/>
      <c r="G82" s="89"/>
      <c r="H82" s="89"/>
      <c r="I82" s="89"/>
      <c r="J82" s="89"/>
      <c r="K82" s="89"/>
    </row>
    <row r="83" spans="1:11">
      <c r="A83" s="115"/>
      <c r="B83" s="116"/>
      <c r="C83" s="117"/>
      <c r="D83" s="86"/>
      <c r="E83" s="86"/>
      <c r="F83" s="86"/>
      <c r="G83" s="86"/>
      <c r="H83" s="86"/>
      <c r="I83" s="86"/>
      <c r="J83" s="86"/>
      <c r="K83" s="89"/>
    </row>
    <row r="84" spans="1:11">
      <c r="A84" s="115"/>
      <c r="B84" s="116"/>
      <c r="C84" s="117"/>
      <c r="D84" s="86"/>
      <c r="E84" s="86"/>
      <c r="F84" s="86"/>
      <c r="G84" s="86"/>
      <c r="H84" s="86"/>
      <c r="I84" s="86"/>
      <c r="J84" s="86"/>
      <c r="K84" s="89"/>
    </row>
    <row r="85" spans="1:11">
      <c r="A85" s="115"/>
      <c r="K85" s="89"/>
    </row>
    <row r="86" spans="1:11">
      <c r="A86" s="115"/>
      <c r="K86" s="89"/>
    </row>
    <row r="87" spans="1:11">
      <c r="A87" s="115"/>
      <c r="B87" s="17"/>
      <c r="C87" s="103"/>
      <c r="D87" s="17"/>
      <c r="E87" s="89"/>
      <c r="F87" s="89"/>
      <c r="G87" s="89"/>
      <c r="H87" s="89"/>
      <c r="I87" s="89"/>
      <c r="J87" s="89"/>
      <c r="K87" s="89"/>
    </row>
    <row r="88" spans="1:11">
      <c r="A88" s="115"/>
      <c r="B88" s="17"/>
      <c r="C88" s="103"/>
      <c r="D88" s="17"/>
      <c r="E88" s="89"/>
      <c r="F88" s="89"/>
      <c r="G88" s="89"/>
      <c r="H88" s="89"/>
      <c r="I88" s="89"/>
      <c r="J88" s="89"/>
      <c r="K88" s="89"/>
    </row>
    <row r="89" spans="1:11">
      <c r="A89" s="115"/>
      <c r="B89" s="17"/>
      <c r="C89" s="103"/>
      <c r="D89" s="17"/>
      <c r="E89" s="89"/>
      <c r="F89" s="89"/>
      <c r="G89" s="89"/>
      <c r="H89" s="89"/>
      <c r="I89" s="89"/>
      <c r="J89" s="89"/>
      <c r="K89" s="89"/>
    </row>
    <row r="90" spans="1:11">
      <c r="A90" s="115"/>
      <c r="B90" s="17"/>
      <c r="C90" s="103"/>
      <c r="D90" s="17"/>
      <c r="E90" s="89"/>
      <c r="F90" s="89"/>
      <c r="G90" s="89"/>
      <c r="H90" s="89"/>
      <c r="I90" s="89"/>
      <c r="J90" s="89"/>
      <c r="K90" s="89"/>
    </row>
    <row r="91" spans="1:11">
      <c r="A91" s="115"/>
      <c r="C91" s="21"/>
      <c r="D91" s="21"/>
      <c r="E91" s="86"/>
      <c r="K91" s="89"/>
    </row>
    <row r="92" spans="1:11">
      <c r="A92" s="115"/>
      <c r="C92" s="17"/>
      <c r="D92" s="17"/>
      <c r="E92" s="89"/>
      <c r="K92" s="89"/>
    </row>
    <row r="93" spans="1:11">
      <c r="A93" s="115"/>
      <c r="B93" s="17"/>
      <c r="C93" s="103"/>
      <c r="D93" s="17"/>
      <c r="E93" s="89"/>
      <c r="F93" s="89"/>
      <c r="G93" s="89"/>
      <c r="H93" s="89"/>
      <c r="I93" s="89"/>
      <c r="J93" s="89"/>
      <c r="K93" s="89"/>
    </row>
    <row r="94" spans="1:11">
      <c r="A94" s="118"/>
      <c r="B94" s="119"/>
      <c r="C94" s="120"/>
      <c r="D94" s="120"/>
      <c r="E94" s="120"/>
      <c r="F94" s="120"/>
      <c r="G94" s="120"/>
      <c r="H94" s="120"/>
      <c r="I94" s="120"/>
      <c r="J94" s="120"/>
      <c r="K94" s="117"/>
    </row>
    <row r="97" spans="3:22">
      <c r="C97" s="121"/>
      <c r="D97" s="121"/>
      <c r="E97" s="121"/>
      <c r="F97" s="121"/>
      <c r="G97" s="121"/>
      <c r="H97" s="121"/>
      <c r="I97" s="121"/>
      <c r="J97" s="121"/>
      <c r="K97" s="121"/>
    </row>
    <row r="99" spans="3:22">
      <c r="C99" s="122"/>
      <c r="D99" s="122"/>
      <c r="E99" s="122"/>
      <c r="F99" s="122"/>
      <c r="G99" s="122"/>
      <c r="H99" s="122"/>
      <c r="I99" s="122"/>
      <c r="J99" s="122"/>
    </row>
    <row r="104" spans="3:22">
      <c r="N104" s="123"/>
      <c r="O104" s="123"/>
      <c r="P104" s="123"/>
      <c r="Q104" s="123"/>
      <c r="R104" s="123"/>
      <c r="S104" s="123"/>
      <c r="T104" s="123"/>
      <c r="U104" s="123"/>
      <c r="V104" s="123"/>
    </row>
  </sheetData>
  <mergeCells count="20">
    <mergeCell ref="E53:F53"/>
    <mergeCell ref="G53:H53"/>
    <mergeCell ref="E54:F54"/>
    <mergeCell ref="G54:H54"/>
    <mergeCell ref="E55:F55"/>
    <mergeCell ref="G55:H55"/>
    <mergeCell ref="C11:J11"/>
    <mergeCell ref="C4:H4"/>
    <mergeCell ref="C5:H5"/>
    <mergeCell ref="C6:H6"/>
    <mergeCell ref="C7:H7"/>
    <mergeCell ref="G48:H48"/>
    <mergeCell ref="G50:H50"/>
    <mergeCell ref="G49:H49"/>
    <mergeCell ref="I48:J48"/>
    <mergeCell ref="E50:F50"/>
    <mergeCell ref="E49:F49"/>
    <mergeCell ref="E48:F48"/>
    <mergeCell ref="I49:J49"/>
    <mergeCell ref="I50:J50"/>
  </mergeCells>
  <printOptions horizontalCentered="1"/>
  <pageMargins left="0.51181102362204722" right="0.51181102362204722" top="0.78740157480314965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Final</vt:lpstr>
      <vt:lpstr>cronograma</vt:lpstr>
      <vt:lpstr>cronograma!Area_de_impressao</vt:lpstr>
      <vt:lpstr>'Planilha Final'!Area_de_impressao</vt:lpstr>
      <vt:lpstr>'Planilha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user</cp:lastModifiedBy>
  <cp:lastPrinted>2023-01-26T15:57:45Z</cp:lastPrinted>
  <dcterms:created xsi:type="dcterms:W3CDTF">2012-07-23T19:03:05Z</dcterms:created>
  <dcterms:modified xsi:type="dcterms:W3CDTF">2023-01-26T16:02:31Z</dcterms:modified>
</cp:coreProperties>
</file>