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MB\LICITAÇÕES\2022\PROC 9163-2022 - INFRA RUA 3 - ITAGUA\DLC\"/>
    </mc:Choice>
  </mc:AlternateContent>
  <bookViews>
    <workbookView xWindow="0" yWindow="0" windowWidth="21570" windowHeight="8145" tabRatio="790"/>
  </bookViews>
  <sheets>
    <sheet name="PLANILHA" sheetId="11" r:id="rId1"/>
    <sheet name="CRONOGRAMA" sheetId="9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xlnm.Print_Area" localSheetId="1">CRONOGRAMA!$A$1:$G$31</definedName>
    <definedName name="_xlnm.Print_Area" localSheetId="0">PLANILHA!$A$1:$F$77</definedName>
    <definedName name="CONCATENAR">CONCATENATE(#REF!," ",#REF!)</definedName>
    <definedName name="Dados.Lista.BDI">[1]DADOS!$T$37:$X$37</definedName>
    <definedName name="DATABASE">#REF!</definedName>
    <definedName name="DATAEMISSAO">#REF!</definedName>
    <definedName name="DATART">#REF!</definedName>
    <definedName name="DESONERACAO" hidden="1">IF(OR(Import.Desoneracao="DESONERADO",Import.Desoneracao="SIM"),"SIM","NÃO")</definedName>
    <definedName name="EMPRESAS">OFFSET([2]Cotações!$B$25,0,0):OFFSET([2]Cotações!$H$29,-1,0)</definedName>
    <definedName name="Import.Desoneracao" hidden="1">OFFSET([3]DADOS!$G$18,0,-1)</definedName>
    <definedName name="Import.Município" hidden="1">[3]DADOS!$F$6</definedName>
    <definedName name="INDICES">[2]Cotações!$B$22:OFFSET([2]Cotações!$I$24,-1,0)</definedName>
    <definedName name="LOCALIDADE">#REF!</definedName>
    <definedName name="MEMÓRIA">ROUND([4]Planilha!$P1,15-13*[4]Planilha!#REF!)</definedName>
    <definedName name="NCOMPOSICOES">0</definedName>
    <definedName name="NCOTACOES">0</definedName>
    <definedName name="NEMPRESAS">3</definedName>
    <definedName name="NINDICES">1</definedName>
    <definedName name="NRELATORIOS">COUNTA([2]Relatórios!$A:$A)-2</definedName>
    <definedName name="NumerEmpresa">3</definedName>
    <definedName name="NumerIndice">1</definedName>
    <definedName name="PO.CustoUnitario">ROUND([5]Planilha!$P1,15-13*[5]Planilha!#REF!)</definedName>
    <definedName name="PO.PrecoUnitario">[5]Planilha!$R1</definedName>
    <definedName name="PO.Quantidade">ROUND([5]Planilha!$O1,15-13*[5]Planilha!#REF!)</definedName>
    <definedName name="RelatoriosFontes">OFFSET([2]Relatórios!$A$5,1,0,NRELATORIOS)</definedName>
    <definedName name="SENHAGT" hidden="1">"PM2CAIXA"</definedName>
    <definedName name="SomaAgrup">SUMIF(OFFSET([5]Planilha!$A1,1,0,[5]Planilha!$B1),"S",OFFSET([5]Planilha!A1,1,0,[5]Planilha!$B1))</definedName>
    <definedName name="TipoOrçamento">"LICITADO"</definedName>
    <definedName name="_xlnm.Print_Titles" localSheetId="0">PLANILHA!$1:$11</definedName>
    <definedName name="VTOTAL1">ROUND(PO.Quantidade*PO.PrecoUnitario,15-13*[5]Planilha!$X$7)</definedName>
  </definedNames>
  <calcPr calcId="152511" fullPrecision="0"/>
</workbook>
</file>

<file path=xl/calcChain.xml><?xml version="1.0" encoding="utf-8"?>
<calcChain xmlns="http://schemas.openxmlformats.org/spreadsheetml/2006/main">
  <c r="G22" i="9" l="1"/>
  <c r="F42" i="11" l="1"/>
  <c r="F67" i="11" l="1"/>
  <c r="C72" i="11"/>
  <c r="F69" i="11" l="1"/>
  <c r="F70" i="11"/>
  <c r="F41" i="11" l="1"/>
  <c r="F53" i="11" l="1"/>
  <c r="F47" i="11" l="1"/>
  <c r="F48" i="11"/>
  <c r="F55" i="11"/>
  <c r="F45" i="11" l="1"/>
  <c r="F46" i="11" l="1"/>
  <c r="F61" i="11" l="1"/>
  <c r="F63" i="11" s="1"/>
  <c r="F66" i="11" l="1"/>
  <c r="F68" i="11" l="1"/>
  <c r="F72" i="11" s="1"/>
  <c r="D22" i="9" l="1"/>
  <c r="C22" i="9"/>
  <c r="F34" i="11" l="1"/>
  <c r="F43" i="11"/>
  <c r="F29" i="11"/>
  <c r="F31" i="11" s="1"/>
  <c r="F44" i="11" l="1"/>
  <c r="F50" i="11" s="1"/>
  <c r="F36" i="11" l="1"/>
  <c r="F35" i="11"/>
  <c r="F22" i="11"/>
  <c r="F24" i="11" s="1"/>
  <c r="F38" i="11" l="1"/>
  <c r="G19" i="9" s="1"/>
  <c r="F19" i="9" s="1"/>
  <c r="E19" i="9" l="1"/>
  <c r="G21" i="9" l="1"/>
  <c r="G18" i="9"/>
  <c r="G15" i="9"/>
  <c r="F15" i="11" l="1"/>
  <c r="F17" i="11" l="1"/>
  <c r="F16" i="11"/>
  <c r="F19" i="11" l="1"/>
  <c r="E75" i="11" s="1"/>
  <c r="E76" i="11" s="1"/>
  <c r="G16" i="9" l="1"/>
  <c r="F16" i="9" s="1"/>
  <c r="F25" i="9" l="1"/>
  <c r="D16" i="9"/>
  <c r="E16" i="9"/>
  <c r="E25" i="9" s="1"/>
  <c r="G25" i="9"/>
  <c r="E77" i="11"/>
  <c r="D25" i="9" l="1"/>
  <c r="C16" i="9"/>
  <c r="C25" i="9" s="1"/>
</calcChain>
</file>

<file path=xl/sharedStrings.xml><?xml version="1.0" encoding="utf-8"?>
<sst xmlns="http://schemas.openxmlformats.org/spreadsheetml/2006/main" count="102" uniqueCount="65">
  <si>
    <t>SERVIÇOS PRELIMINARES</t>
  </si>
  <si>
    <t>CANTEIRO DE OBRAS</t>
  </si>
  <si>
    <t>TOTAL DO ITEM</t>
  </si>
  <si>
    <t>M2</t>
  </si>
  <si>
    <t>CRONOGRAMA FÍSICO - FINANCEIRO</t>
  </si>
  <si>
    <t>MESES</t>
  </si>
  <si>
    <t>Item</t>
  </si>
  <si>
    <t>ETAPAS DE SERVIÇOS</t>
  </si>
  <si>
    <t>VALOR</t>
  </si>
  <si>
    <t>R$</t>
  </si>
  <si>
    <t>VALOR TOTAL DOS SERVIÇOS</t>
  </si>
  <si>
    <t>PLANILHA ORÇAMENTÁRIA</t>
  </si>
  <si>
    <t>M</t>
  </si>
  <si>
    <t>UN</t>
  </si>
  <si>
    <t>TAPUME COM TELHA METÁLICA. AF_05/2018</t>
  </si>
  <si>
    <t>M3</t>
  </si>
  <si>
    <t>TOTAL GERAL</t>
  </si>
  <si>
    <t>Prazo:</t>
  </si>
  <si>
    <t>L.S.:</t>
  </si>
  <si>
    <t>Desonerado</t>
  </si>
  <si>
    <t>B.D.I.:</t>
  </si>
  <si>
    <t>Custo</t>
  </si>
  <si>
    <t>Descrição dos Serviços</t>
  </si>
  <si>
    <t>Unid.</t>
  </si>
  <si>
    <t>Quant.</t>
  </si>
  <si>
    <t>Unitário</t>
  </si>
  <si>
    <t>Preço Total</t>
  </si>
  <si>
    <t>A</t>
  </si>
  <si>
    <t>URBANISMO</t>
  </si>
  <si>
    <t>C</t>
  </si>
  <si>
    <t>ISOLAMENTO DA ÁREA</t>
  </si>
  <si>
    <t>MICRODRENAGEM</t>
  </si>
  <si>
    <t>SISTEMA DE DRENAGEM</t>
  </si>
  <si>
    <t>PISO INTERTRAVADO</t>
  </si>
  <si>
    <t>SERVIÇOS INICIAIS</t>
  </si>
  <si>
    <t>UNMES</t>
  </si>
  <si>
    <t>CAIXA COM GRELHA SIMPLES RETANGULAR, EM ALVENARIA COM BLOCOS DE CONCRETO, DIMENSÕES INTERNAS: 0,5X1X1 M. AF_12/2020</t>
  </si>
  <si>
    <t>B</t>
  </si>
  <si>
    <t>HC.04 - TAMPA DE CONCRETO PARA CANALETA DE A.P.L=0,40M</t>
  </si>
  <si>
    <t>GUIA DE CONCRETO</t>
  </si>
  <si>
    <t>PINTURA DE FAIXA</t>
  </si>
  <si>
    <t>LOCAL: BORACÉIA - BERTIOGA - SP</t>
  </si>
  <si>
    <t>4 meses</t>
  </si>
  <si>
    <t>BASE DE BICA CORRIDA</t>
  </si>
  <si>
    <t>OBRA: PAVIMENTAÇAO DA RUA 03 - CANTO DO ITAGUÁ</t>
  </si>
  <si>
    <t>PLACA DE IDENTIFICAÇÃO PARA OBRA</t>
  </si>
  <si>
    <t>LOCAÇÃO DE CONTAINER TIPO ESCRITÓRIO COM 1 VASO SANITÁRIO, 1 LAVATÓRIO E 1 PONTO PARA CHUVEIRO - ÁREA MÍNIMA DE 13,80 M²</t>
  </si>
  <si>
    <t>BANHEIRO QUÍMICO MODELO STANDARD, COM MANUTENÇÃO CONFORME EXIGÊNCIAS DA CETESB</t>
  </si>
  <si>
    <t>LOCAÇÃO DE VIAS, CALÇADAS, TANQUES E LAGOAS</t>
  </si>
  <si>
    <t>REGULARIZAÇÃO E COMPACTAÇÃO MECANIZADA DE SUPERFÍCIE, SEM CONTROLE DO PROCTOR NORMAL</t>
  </si>
  <si>
    <t>LASTRO DE PEDRA BRITADA</t>
  </si>
  <si>
    <t>GUIA PRÉ-MOLDADA RETA TIPO PMSP 100 - FCK 25 MPA</t>
  </si>
  <si>
    <t>ABERTURA E PREPARO DE CAIXA ATÉ 40 CM, COMPACTAÇÃO DO SUBLEITO MÍNIMO DE 95% DO PN E TRANSPORTE ATÉ O RAIO DE 1 KM</t>
  </si>
  <si>
    <t>TRANSPORTE DE SOLO DE 1ª E 2ª CATEGORIA POR CAMINHÃO PARA DISTÂNCIAS SUPERIORES AO 2° KM ATÉ O 3° KM</t>
  </si>
  <si>
    <t>PAVIMENTAÇÃO EM LAJOTA DE CONCRETO 35 MPA, ESPESSURA 8 CM, TIPOS: RAQUETE, RETANGULAR, SEXTAVADO E 16 FACES, COM REJUNTE EM AREIA</t>
  </si>
  <si>
    <t>LASTRO DE AREIA</t>
  </si>
  <si>
    <t>MANTA GEOTÊXTIL COM RESISTÊNCIA À TRAÇÃO LONGITUDINAL DE 31KN/M E TRANSVERSAL DE 27KN/M</t>
  </si>
  <si>
    <t>RETIRADA MANUAL DE PARALELEPÍPEDO OU LAJOTA DE CONCRETO, INCLUSIVE LIMPEZA E EMPILHAMENTO</t>
  </si>
  <si>
    <t>REASSENTAMENTO DE PARALELEPÍPEDOS, SEM REJUNTE</t>
  </si>
  <si>
    <t>TINTA ACRÍLICA PARA FAIXAS DEMARCATÓRIAS</t>
  </si>
  <si>
    <t>LOCAÇÃO DE REDE DE CANALIZAÇÃO</t>
  </si>
  <si>
    <t>CANALETA DE CONCRETO - CAU 05 - SEÇÃO DE 40 X 40 CM - ESPESSURA DE 10 CM - APOIADA EM TODA A EXTENSÃO</t>
  </si>
  <si>
    <t>LASTRO DE CONCRETO IMPERMEABILIZADO</t>
  </si>
  <si>
    <t>ARGAMASSA DE REGULARIZAÇÃO E/OU PROTEÇÃO</t>
  </si>
  <si>
    <t>BDI 0,00%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</si>
</sst>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,##0.00\ ;\-#,##0.00\ ;&quot; -&quot;#\ ;@\ "/>
    <numFmt numFmtId="165" formatCode="00\.00"/>
    <numFmt numFmtId="166" formatCode="_(* #,##0.00_);_(* \(#,##0.00\);_(* &quot;-&quot;??_);_(@_)"/>
    <numFmt numFmtId="167" formatCode="#,##0.00_ ;\-#,##0.00\ "/>
    <numFmt numFmtId="168" formatCode="mm/yy"/>
    <numFmt numFmtId="169" formatCode="_(* #,##0_);_(* \(#,##0\);_(* &quot;-&quot;??_);_(@_)"/>
    <numFmt numFmtId="170" formatCode="[$-416]mmm\-yy;@"/>
    <numFmt numFmtId="172" formatCode="_(&quot;Cr$&quot;* #,##0.00_);_(&quot;Cr$&quot;* \(#,##0.00\);_(&quot;Cr$&quot;* &quot;-&quot;??_);_(@_)"/>
    <numFmt numFmtId="173" formatCode="&quot;R$&quot;\ #,##0.00"/>
  </numFmts>
  <fonts count="39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ang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 Unicode MS"/>
      <family val="2"/>
    </font>
    <font>
      <b/>
      <sz val="9"/>
      <name val="Arial"/>
      <family val="2"/>
    </font>
    <font>
      <b/>
      <sz val="9"/>
      <color indexed="8"/>
      <name val="Arial Unicode MS"/>
      <family val="2"/>
    </font>
    <font>
      <sz val="9"/>
      <name val="Arial Unicode MS"/>
      <family val="2"/>
    </font>
    <font>
      <b/>
      <sz val="9"/>
      <color rgb="FFFF0000"/>
      <name val="Arial"/>
      <family val="2"/>
    </font>
    <font>
      <b/>
      <sz val="9"/>
      <color indexed="12"/>
      <name val="Arial"/>
      <family val="2"/>
    </font>
    <font>
      <sz val="9"/>
      <color rgb="FFFF0000"/>
      <name val="Arial"/>
      <family val="2"/>
    </font>
    <font>
      <b/>
      <sz val="9"/>
      <color indexed="30"/>
      <name val="Arial Unicode MS"/>
      <family val="2"/>
    </font>
    <font>
      <b/>
      <sz val="9"/>
      <color indexed="8"/>
      <name val="Arial"/>
      <family val="2"/>
    </font>
    <font>
      <sz val="9"/>
      <color indexed="12"/>
      <name val="Arial"/>
      <family val="2"/>
    </font>
    <font>
      <sz val="9"/>
      <color indexed="6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8"/>
      <name val="Arial"/>
      <family val="2"/>
    </font>
    <font>
      <b/>
      <sz val="8"/>
      <name val="Arial Unicode MS"/>
      <family val="2"/>
    </font>
    <font>
      <b/>
      <sz val="15"/>
      <name val="Arial"/>
      <family val="2"/>
    </font>
    <font>
      <b/>
      <sz val="10"/>
      <color indexed="8"/>
      <name val="Arial Unicode MS"/>
      <family val="2"/>
    </font>
    <font>
      <sz val="15"/>
      <name val="Arial"/>
      <family val="2"/>
    </font>
    <font>
      <sz val="10"/>
      <name val="Verdana"/>
      <family val="2"/>
    </font>
    <font>
      <sz val="11"/>
      <color indexed="8"/>
      <name val="Calibri"/>
      <family val="2"/>
    </font>
    <font>
      <sz val="15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37">
    <xf numFmtId="0" fontId="0" fillId="0" borderId="0"/>
    <xf numFmtId="164" fontId="8" fillId="0" borderId="0" applyFill="0" applyBorder="0" applyAlignment="0" applyProtection="0"/>
    <xf numFmtId="0" fontId="9" fillId="0" borderId="0"/>
    <xf numFmtId="0" fontId="9" fillId="0" borderId="0"/>
    <xf numFmtId="166" fontId="9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6" fillId="0" borderId="0"/>
    <xf numFmtId="0" fontId="13" fillId="0" borderId="0"/>
    <xf numFmtId="9" fontId="9" fillId="0" borderId="0" applyFont="0" applyFill="0" applyBorder="0" applyAlignment="0" applyProtection="0"/>
    <xf numFmtId="0" fontId="14" fillId="0" borderId="0"/>
    <xf numFmtId="0" fontId="5" fillId="0" borderId="0"/>
    <xf numFmtId="0" fontId="5" fillId="0" borderId="0"/>
    <xf numFmtId="0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43" fontId="4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3" fillId="0" borderId="0"/>
    <xf numFmtId="0" fontId="12" fillId="0" borderId="0" applyProtection="0"/>
    <xf numFmtId="166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66" fontId="10" fillId="0" borderId="0" applyFont="0" applyFill="0" applyBorder="0" applyAlignment="0" applyProtection="0"/>
    <xf numFmtId="0" fontId="1" fillId="0" borderId="0"/>
  </cellStyleXfs>
  <cellXfs count="267">
    <xf numFmtId="0" fontId="0" fillId="0" borderId="0" xfId="0"/>
    <xf numFmtId="0" fontId="15" fillId="0" borderId="1" xfId="14" applyFont="1" applyBorder="1" applyAlignment="1">
      <alignment vertical="center"/>
    </xf>
    <xf numFmtId="0" fontId="15" fillId="0" borderId="2" xfId="14" applyFont="1" applyBorder="1" applyAlignment="1">
      <alignment vertical="center"/>
    </xf>
    <xf numFmtId="0" fontId="15" fillId="0" borderId="3" xfId="14" applyFont="1" applyBorder="1" applyAlignment="1">
      <alignment vertical="center"/>
    </xf>
    <xf numFmtId="0" fontId="15" fillId="0" borderId="0" xfId="14" applyFont="1"/>
    <xf numFmtId="0" fontId="16" fillId="0" borderId="4" xfId="14" applyFont="1" applyBorder="1" applyAlignment="1">
      <alignment vertical="center"/>
    </xf>
    <xf numFmtId="0" fontId="15" fillId="0" borderId="5" xfId="14" applyFont="1" applyBorder="1"/>
    <xf numFmtId="0" fontId="17" fillId="0" borderId="0" xfId="14" applyFont="1" applyAlignment="1">
      <alignment horizontal="left" vertical="center"/>
    </xf>
    <xf numFmtId="0" fontId="16" fillId="0" borderId="0" xfId="14" applyFont="1" applyAlignment="1">
      <alignment vertical="center"/>
    </xf>
    <xf numFmtId="168" fontId="18" fillId="0" borderId="0" xfId="14" applyNumberFormat="1" applyFont="1" applyAlignment="1">
      <alignment vertical="center"/>
    </xf>
    <xf numFmtId="168" fontId="18" fillId="0" borderId="4" xfId="14" applyNumberFormat="1" applyFont="1" applyBorder="1" applyAlignment="1">
      <alignment vertical="center"/>
    </xf>
    <xf numFmtId="17" fontId="17" fillId="0" borderId="5" xfId="14" applyNumberFormat="1" applyFont="1" applyBorder="1" applyAlignment="1">
      <alignment horizontal="left" vertical="center"/>
    </xf>
    <xf numFmtId="0" fontId="19" fillId="0" borderId="4" xfId="14" applyFont="1" applyBorder="1" applyAlignment="1">
      <alignment vertical="center"/>
    </xf>
    <xf numFmtId="0" fontId="20" fillId="0" borderId="5" xfId="14" applyFont="1" applyBorder="1"/>
    <xf numFmtId="0" fontId="15" fillId="0" borderId="0" xfId="14" applyFont="1" applyAlignment="1">
      <alignment vertical="center"/>
    </xf>
    <xf numFmtId="0" fontId="19" fillId="0" borderId="0" xfId="14" applyFont="1" applyAlignment="1">
      <alignment vertical="center"/>
    </xf>
    <xf numFmtId="0" fontId="17" fillId="0" borderId="5" xfId="14" applyFont="1" applyBorder="1" applyAlignment="1">
      <alignment vertical="center"/>
    </xf>
    <xf numFmtId="17" fontId="17" fillId="0" borderId="5" xfId="14" applyNumberFormat="1" applyFont="1" applyBorder="1" applyAlignment="1">
      <alignment vertical="center"/>
    </xf>
    <xf numFmtId="0" fontId="17" fillId="0" borderId="0" xfId="14" applyFont="1" applyAlignment="1">
      <alignment vertical="center"/>
    </xf>
    <xf numFmtId="0" fontId="19" fillId="0" borderId="6" xfId="14" applyFont="1" applyBorder="1" applyAlignment="1">
      <alignment vertical="center"/>
    </xf>
    <xf numFmtId="0" fontId="15" fillId="0" borderId="7" xfId="14" applyFont="1" applyBorder="1" applyAlignment="1">
      <alignment vertical="center"/>
    </xf>
    <xf numFmtId="0" fontId="16" fillId="0" borderId="8" xfId="14" applyFont="1" applyBorder="1" applyAlignment="1">
      <alignment vertical="center"/>
    </xf>
    <xf numFmtId="168" fontId="18" fillId="0" borderId="8" xfId="14" applyNumberFormat="1" applyFont="1" applyBorder="1" applyAlignment="1">
      <alignment vertical="center"/>
    </xf>
    <xf numFmtId="0" fontId="19" fillId="0" borderId="7" xfId="14" applyFont="1" applyBorder="1" applyAlignment="1">
      <alignment vertical="center"/>
    </xf>
    <xf numFmtId="168" fontId="18" fillId="0" borderId="4" xfId="14" applyNumberFormat="1" applyFont="1" applyBorder="1"/>
    <xf numFmtId="0" fontId="16" fillId="0" borderId="0" xfId="14" applyFont="1" applyAlignment="1">
      <alignment horizontal="right"/>
    </xf>
    <xf numFmtId="0" fontId="16" fillId="0" borderId="0" xfId="14" applyFont="1"/>
    <xf numFmtId="168" fontId="18" fillId="0" borderId="0" xfId="14" applyNumberFormat="1" applyFont="1"/>
    <xf numFmtId="0" fontId="16" fillId="0" borderId="5" xfId="14" applyFont="1" applyBorder="1"/>
    <xf numFmtId="0" fontId="19" fillId="0" borderId="1" xfId="14" applyFont="1" applyBorder="1" applyAlignment="1">
      <alignment horizontal="center" vertical="center" wrapText="1"/>
    </xf>
    <xf numFmtId="0" fontId="17" fillId="0" borderId="9" xfId="14" applyFont="1" applyBorder="1" applyAlignment="1">
      <alignment horizontal="center" vertical="center" wrapText="1"/>
    </xf>
    <xf numFmtId="0" fontId="17" fillId="0" borderId="12" xfId="14" applyFont="1" applyBorder="1" applyAlignment="1">
      <alignment horizontal="center" vertical="center" wrapText="1"/>
    </xf>
    <xf numFmtId="0" fontId="17" fillId="0" borderId="4" xfId="14" applyFont="1" applyBorder="1" applyAlignment="1">
      <alignment horizontal="center" vertical="center" wrapText="1"/>
    </xf>
    <xf numFmtId="0" fontId="17" fillId="0" borderId="13" xfId="14" applyFont="1" applyBorder="1" applyAlignment="1">
      <alignment horizontal="center" vertical="center" wrapText="1"/>
    </xf>
    <xf numFmtId="0" fontId="17" fillId="0" borderId="14" xfId="14" applyFont="1" applyBorder="1" applyAlignment="1">
      <alignment horizontal="center" vertical="center" wrapText="1"/>
    </xf>
    <xf numFmtId="0" fontId="17" fillId="0" borderId="15" xfId="14" applyFont="1" applyBorder="1" applyAlignment="1">
      <alignment horizontal="center" vertical="center" wrapText="1"/>
    </xf>
    <xf numFmtId="0" fontId="17" fillId="0" borderId="6" xfId="14" applyFont="1" applyBorder="1" applyAlignment="1">
      <alignment horizontal="center" vertical="center" wrapText="1"/>
    </xf>
    <xf numFmtId="0" fontId="16" fillId="0" borderId="16" xfId="14" applyFont="1" applyBorder="1" applyAlignment="1">
      <alignment horizontal="center" vertical="center" wrapText="1"/>
    </xf>
    <xf numFmtId="0" fontId="17" fillId="0" borderId="17" xfId="14" applyFont="1" applyBorder="1" applyAlignment="1">
      <alignment horizontal="center" vertical="center" wrapText="1"/>
    </xf>
    <xf numFmtId="0" fontId="17" fillId="0" borderId="18" xfId="14" applyFont="1" applyBorder="1" applyAlignment="1">
      <alignment horizontal="center" vertical="center" wrapText="1"/>
    </xf>
    <xf numFmtId="0" fontId="18" fillId="0" borderId="1" xfId="14" applyFont="1" applyBorder="1" applyAlignment="1">
      <alignment horizontal="center"/>
    </xf>
    <xf numFmtId="0" fontId="15" fillId="0" borderId="10" xfId="14" applyFont="1" applyBorder="1"/>
    <xf numFmtId="0" fontId="15" fillId="0" borderId="19" xfId="14" applyFont="1" applyBorder="1"/>
    <xf numFmtId="166" fontId="15" fillId="0" borderId="19" xfId="7" applyFont="1" applyFill="1" applyBorder="1" applyAlignment="1" applyProtection="1"/>
    <xf numFmtId="0" fontId="16" fillId="0" borderId="19" xfId="14" applyFont="1" applyBorder="1" applyAlignment="1">
      <alignment horizontal="center"/>
    </xf>
    <xf numFmtId="0" fontId="16" fillId="0" borderId="12" xfId="14" applyFont="1" applyBorder="1" applyAlignment="1">
      <alignment horizontal="center"/>
    </xf>
    <xf numFmtId="0" fontId="15" fillId="0" borderId="4" xfId="14" applyFont="1" applyBorder="1" applyAlignment="1">
      <alignment horizontal="center" vertical="center" wrapText="1"/>
    </xf>
    <xf numFmtId="0" fontId="11" fillId="0" borderId="19" xfId="14" applyFont="1" applyBorder="1" applyAlignment="1">
      <alignment vertical="center" wrapText="1"/>
    </xf>
    <xf numFmtId="10" fontId="17" fillId="2" borderId="19" xfId="13" applyNumberFormat="1" applyFont="1" applyFill="1" applyBorder="1" applyAlignment="1">
      <alignment horizontal="center" vertical="center" wrapText="1"/>
    </xf>
    <xf numFmtId="10" fontId="15" fillId="0" borderId="15" xfId="13" applyNumberFormat="1" applyFont="1" applyBorder="1" applyAlignment="1">
      <alignment horizontal="right" vertical="center" wrapText="1"/>
    </xf>
    <xf numFmtId="166" fontId="15" fillId="0" borderId="19" xfId="7" applyFont="1" applyFill="1" applyBorder="1" applyAlignment="1">
      <alignment vertical="center" wrapText="1"/>
    </xf>
    <xf numFmtId="166" fontId="17" fillId="0" borderId="15" xfId="7" applyFont="1" applyFill="1" applyBorder="1" applyAlignment="1">
      <alignment horizontal="right" vertical="center" wrapText="1"/>
    </xf>
    <xf numFmtId="166" fontId="15" fillId="0" borderId="19" xfId="7" applyFont="1" applyFill="1" applyBorder="1" applyAlignment="1">
      <alignment horizontal="center" vertical="center" wrapText="1"/>
    </xf>
    <xf numFmtId="166" fontId="15" fillId="0" borderId="20" xfId="7" applyFont="1" applyFill="1" applyBorder="1" applyAlignment="1">
      <alignment horizontal="center" vertical="center" wrapText="1"/>
    </xf>
    <xf numFmtId="166" fontId="15" fillId="0" borderId="15" xfId="7" applyFont="1" applyFill="1" applyBorder="1" applyAlignment="1">
      <alignment horizontal="right" vertical="center" wrapText="1"/>
    </xf>
    <xf numFmtId="10" fontId="17" fillId="0" borderId="19" xfId="13" applyNumberFormat="1" applyFont="1" applyFill="1" applyBorder="1" applyAlignment="1">
      <alignment horizontal="center" vertical="center" wrapText="1"/>
    </xf>
    <xf numFmtId="166" fontId="15" fillId="0" borderId="1" xfId="7" applyFont="1" applyFill="1" applyBorder="1" applyAlignment="1" applyProtection="1">
      <alignment vertical="center" wrapText="1"/>
    </xf>
    <xf numFmtId="0" fontId="17" fillId="0" borderId="3" xfId="14" applyFont="1" applyBorder="1" applyAlignment="1">
      <alignment vertical="center" wrapText="1"/>
    </xf>
    <xf numFmtId="166" fontId="15" fillId="0" borderId="10" xfId="7" applyFont="1" applyFill="1" applyBorder="1" applyAlignment="1">
      <alignment vertical="center" wrapText="1"/>
    </xf>
    <xf numFmtId="166" fontId="15" fillId="0" borderId="12" xfId="7" applyFont="1" applyFill="1" applyBorder="1" applyAlignment="1">
      <alignment vertical="center" wrapText="1"/>
    </xf>
    <xf numFmtId="166" fontId="15" fillId="0" borderId="4" xfId="7" applyFont="1" applyFill="1" applyBorder="1" applyAlignment="1" applyProtection="1">
      <alignment vertical="center" wrapText="1"/>
    </xf>
    <xf numFmtId="0" fontId="17" fillId="0" borderId="0" xfId="14" applyFont="1" applyAlignment="1">
      <alignment vertical="center" wrapText="1"/>
    </xf>
    <xf numFmtId="166" fontId="17" fillId="0" borderId="19" xfId="7" applyFont="1" applyFill="1" applyBorder="1" applyAlignment="1">
      <alignment vertical="center" wrapText="1"/>
    </xf>
    <xf numFmtId="0" fontId="15" fillId="0" borderId="6" xfId="14" applyFont="1" applyBorder="1" applyAlignment="1">
      <alignment horizontal="center" vertical="center" wrapText="1"/>
    </xf>
    <xf numFmtId="0" fontId="15" fillId="0" borderId="8" xfId="14" applyFont="1" applyBorder="1" applyAlignment="1">
      <alignment vertical="center" wrapText="1"/>
    </xf>
    <xf numFmtId="169" fontId="15" fillId="0" borderId="17" xfId="7" applyNumberFormat="1" applyFont="1" applyFill="1" applyBorder="1" applyAlignment="1">
      <alignment horizontal="center" vertical="center" wrapText="1"/>
    </xf>
    <xf numFmtId="166" fontId="15" fillId="0" borderId="18" xfId="7" applyFont="1" applyFill="1" applyBorder="1" applyAlignment="1">
      <alignment horizontal="right" vertical="center" wrapText="1"/>
    </xf>
    <xf numFmtId="168" fontId="18" fillId="0" borderId="4" xfId="14" applyNumberFormat="1" applyFont="1" applyBorder="1" applyAlignment="1">
      <alignment vertical="center" wrapText="1"/>
    </xf>
    <xf numFmtId="0" fontId="16" fillId="0" borderId="0" xfId="14" applyFont="1" applyAlignment="1">
      <alignment vertical="center" wrapText="1"/>
    </xf>
    <xf numFmtId="168" fontId="18" fillId="0" borderId="0" xfId="14" applyNumberFormat="1" applyFont="1" applyAlignment="1">
      <alignment vertical="center" wrapText="1"/>
    </xf>
    <xf numFmtId="0" fontId="16" fillId="0" borderId="5" xfId="14" applyFont="1" applyBorder="1" applyAlignment="1">
      <alignment vertical="center" wrapText="1"/>
    </xf>
    <xf numFmtId="0" fontId="16" fillId="0" borderId="4" xfId="14" applyFont="1" applyBorder="1" applyAlignment="1">
      <alignment vertical="center" wrapText="1"/>
    </xf>
    <xf numFmtId="10" fontId="21" fillId="0" borderId="0" xfId="14" applyNumberFormat="1" applyFont="1" applyAlignment="1">
      <alignment horizontal="center"/>
    </xf>
    <xf numFmtId="43" fontId="17" fillId="0" borderId="5" xfId="14" applyNumberFormat="1" applyFont="1" applyBorder="1" applyAlignment="1">
      <alignment vertical="center" wrapText="1"/>
    </xf>
    <xf numFmtId="0" fontId="17" fillId="0" borderId="4" xfId="14" applyFont="1" applyBorder="1" applyAlignment="1">
      <alignment vertical="center" wrapText="1"/>
    </xf>
    <xf numFmtId="0" fontId="21" fillId="0" borderId="0" xfId="14" applyFont="1" applyAlignment="1">
      <alignment horizontal="center"/>
    </xf>
    <xf numFmtId="166" fontId="15" fillId="0" borderId="5" xfId="7" applyFont="1" applyFill="1" applyBorder="1" applyAlignment="1">
      <alignment vertical="center" wrapText="1"/>
    </xf>
    <xf numFmtId="0" fontId="17" fillId="0" borderId="6" xfId="14" applyFont="1" applyBorder="1" applyAlignment="1">
      <alignment vertical="center" wrapText="1"/>
    </xf>
    <xf numFmtId="0" fontId="15" fillId="0" borderId="8" xfId="14" applyFont="1" applyBorder="1"/>
    <xf numFmtId="166" fontId="15" fillId="0" borderId="7" xfId="7" applyFont="1" applyFill="1" applyBorder="1" applyAlignment="1">
      <alignment vertical="center" wrapText="1"/>
    </xf>
    <xf numFmtId="0" fontId="15" fillId="0" borderId="0" xfId="14" applyFont="1" applyAlignment="1">
      <alignment horizontal="center" vertical="center" wrapText="1"/>
    </xf>
    <xf numFmtId="0" fontId="22" fillId="0" borderId="0" xfId="14" applyFont="1" applyAlignment="1">
      <alignment vertical="center" wrapText="1"/>
    </xf>
    <xf numFmtId="10" fontId="15" fillId="0" borderId="0" xfId="13" applyNumberFormat="1" applyFont="1" applyFill="1" applyBorder="1" applyAlignment="1">
      <alignment vertical="center" wrapText="1"/>
    </xf>
    <xf numFmtId="0" fontId="23" fillId="0" borderId="0" xfId="14" applyFont="1" applyAlignment="1">
      <alignment vertical="center"/>
    </xf>
    <xf numFmtId="168" fontId="18" fillId="0" borderId="0" xfId="14" applyNumberFormat="1" applyFont="1" applyAlignment="1">
      <alignment horizontal="center" vertical="center"/>
    </xf>
    <xf numFmtId="0" fontId="24" fillId="0" borderId="0" xfId="14" applyFont="1" applyAlignment="1">
      <alignment vertical="center"/>
    </xf>
    <xf numFmtId="0" fontId="19" fillId="0" borderId="0" xfId="14" applyFont="1" applyAlignment="1">
      <alignment horizontal="center" vertical="center" wrapText="1"/>
    </xf>
    <xf numFmtId="0" fontId="17" fillId="0" borderId="0" xfId="14" applyFont="1" applyAlignment="1">
      <alignment horizontal="center" vertical="center" wrapText="1"/>
    </xf>
    <xf numFmtId="0" fontId="16" fillId="0" borderId="0" xfId="14" applyFont="1" applyAlignment="1">
      <alignment horizontal="center" vertical="center" wrapText="1"/>
    </xf>
    <xf numFmtId="0" fontId="15" fillId="0" borderId="0" xfId="14" applyFont="1" applyAlignment="1">
      <alignment vertical="center" wrapText="1"/>
    </xf>
    <xf numFmtId="10" fontId="15" fillId="0" borderId="0" xfId="13" applyNumberFormat="1" applyFont="1" applyFill="1" applyBorder="1" applyAlignment="1">
      <alignment horizontal="center" vertical="center" wrapText="1"/>
    </xf>
    <xf numFmtId="166" fontId="15" fillId="0" borderId="0" xfId="7" applyFont="1" applyFill="1" applyBorder="1" applyAlignment="1">
      <alignment vertical="center" wrapText="1"/>
    </xf>
    <xf numFmtId="169" fontId="15" fillId="0" borderId="0" xfId="7" applyNumberFormat="1" applyFont="1" applyFill="1" applyBorder="1" applyAlignment="1">
      <alignment vertical="center" wrapText="1"/>
    </xf>
    <xf numFmtId="10" fontId="17" fillId="0" borderId="0" xfId="13" applyNumberFormat="1" applyFont="1" applyFill="1" applyBorder="1" applyAlignment="1">
      <alignment horizontal="center" vertical="center" wrapText="1"/>
    </xf>
    <xf numFmtId="0" fontId="25" fillId="0" borderId="0" xfId="14" applyFont="1" applyAlignment="1">
      <alignment vertical="center" wrapText="1"/>
    </xf>
    <xf numFmtId="166" fontId="26" fillId="0" borderId="0" xfId="7" applyFont="1" applyFill="1" applyBorder="1" applyAlignment="1" applyProtection="1">
      <alignment vertical="center" wrapText="1"/>
    </xf>
    <xf numFmtId="166" fontId="15" fillId="0" borderId="0" xfId="7" applyFont="1" applyFill="1" applyBorder="1" applyAlignment="1" applyProtection="1">
      <alignment vertical="center" wrapText="1"/>
    </xf>
    <xf numFmtId="166" fontId="17" fillId="0" borderId="0" xfId="7" applyFont="1" applyFill="1" applyBorder="1" applyAlignment="1">
      <alignment vertical="center" wrapText="1"/>
    </xf>
    <xf numFmtId="0" fontId="19" fillId="0" borderId="0" xfId="14" applyFont="1" applyAlignment="1">
      <alignment vertical="center" wrapText="1"/>
    </xf>
    <xf numFmtId="43" fontId="17" fillId="0" borderId="0" xfId="14" applyNumberFormat="1" applyFont="1" applyAlignment="1">
      <alignment vertical="center" wrapText="1"/>
    </xf>
    <xf numFmtId="0" fontId="21" fillId="0" borderId="0" xfId="14" applyFont="1" applyAlignment="1">
      <alignment vertical="center" wrapText="1"/>
    </xf>
    <xf numFmtId="0" fontId="17" fillId="0" borderId="0" xfId="14" applyFont="1" applyAlignment="1">
      <alignment horizontal="center"/>
    </xf>
    <xf numFmtId="0" fontId="16" fillId="0" borderId="0" xfId="14" applyFont="1" applyAlignment="1">
      <alignment horizontal="center"/>
    </xf>
    <xf numFmtId="10" fontId="17" fillId="0" borderId="0" xfId="14" applyNumberFormat="1" applyFont="1" applyAlignment="1">
      <alignment horizontal="center"/>
    </xf>
    <xf numFmtId="0" fontId="18" fillId="0" borderId="0" xfId="14" applyFont="1" applyAlignment="1">
      <alignment horizontal="center"/>
    </xf>
    <xf numFmtId="0" fontId="17" fillId="0" borderId="0" xfId="14" applyFont="1" applyAlignment="1">
      <alignment horizontal="left"/>
    </xf>
    <xf numFmtId="10" fontId="17" fillId="0" borderId="0" xfId="13" applyNumberFormat="1" applyFont="1" applyBorder="1" applyAlignment="1">
      <alignment horizontal="center"/>
    </xf>
    <xf numFmtId="169" fontId="15" fillId="0" borderId="0" xfId="7" applyNumberFormat="1" applyFont="1"/>
    <xf numFmtId="169" fontId="15" fillId="0" borderId="0" xfId="14" applyNumberFormat="1" applyFont="1"/>
    <xf numFmtId="0" fontId="15" fillId="0" borderId="0" xfId="14" applyFont="1" applyAlignment="1">
      <alignment horizontal="center"/>
    </xf>
    <xf numFmtId="0" fontId="15" fillId="0" borderId="0" xfId="14" applyFont="1" applyBorder="1"/>
    <xf numFmtId="165" fontId="9" fillId="0" borderId="1" xfId="2" applyNumberFormat="1" applyFont="1" applyFill="1" applyBorder="1" applyAlignment="1">
      <alignment horizontal="center"/>
    </xf>
    <xf numFmtId="0" fontId="9" fillId="0" borderId="3" xfId="2" applyFont="1" applyFill="1" applyBorder="1"/>
    <xf numFmtId="43" fontId="15" fillId="0" borderId="3" xfId="7" applyNumberFormat="1" applyFont="1" applyFill="1" applyBorder="1"/>
    <xf numFmtId="0" fontId="15" fillId="0" borderId="3" xfId="2" applyFont="1" applyFill="1" applyBorder="1"/>
    <xf numFmtId="0" fontId="9" fillId="0" borderId="2" xfId="2" applyBorder="1"/>
    <xf numFmtId="0" fontId="7" fillId="0" borderId="0" xfId="5"/>
    <xf numFmtId="165" fontId="28" fillId="0" borderId="4" xfId="2" applyNumberFormat="1" applyFont="1" applyFill="1" applyBorder="1" applyAlignment="1">
      <alignment horizontal="center" vertical="center"/>
    </xf>
    <xf numFmtId="0" fontId="29" fillId="0" borderId="0" xfId="2" applyFont="1" applyFill="1" applyBorder="1" applyAlignment="1">
      <alignment vertical="center"/>
    </xf>
    <xf numFmtId="43" fontId="24" fillId="0" borderId="0" xfId="7" applyNumberFormat="1" applyFont="1" applyFill="1" applyBorder="1"/>
    <xf numFmtId="0" fontId="15" fillId="0" borderId="0" xfId="2" applyFont="1" applyFill="1" applyBorder="1"/>
    <xf numFmtId="17" fontId="24" fillId="0" borderId="0" xfId="2" applyNumberFormat="1" applyFont="1" applyFill="1" applyBorder="1"/>
    <xf numFmtId="170" fontId="19" fillId="0" borderId="5" xfId="2" applyNumberFormat="1" applyFont="1" applyBorder="1" applyAlignment="1">
      <alignment horizontal="left"/>
    </xf>
    <xf numFmtId="165" fontId="9" fillId="0" borderId="4" xfId="2" applyNumberFormat="1" applyFont="1" applyFill="1" applyBorder="1" applyAlignment="1">
      <alignment horizontal="center" vertical="center"/>
    </xf>
    <xf numFmtId="0" fontId="9" fillId="0" borderId="0" xfId="2" applyFont="1" applyFill="1" applyBorder="1" applyAlignment="1">
      <alignment vertical="center"/>
    </xf>
    <xf numFmtId="43" fontId="15" fillId="0" borderId="0" xfId="7" applyNumberFormat="1" applyFont="1" applyFill="1" applyBorder="1"/>
    <xf numFmtId="0" fontId="17" fillId="0" borderId="0" xfId="2" applyFont="1" applyFill="1" applyBorder="1"/>
    <xf numFmtId="0" fontId="19" fillId="0" borderId="5" xfId="2" applyFont="1" applyBorder="1" applyAlignment="1">
      <alignment horizontal="left"/>
    </xf>
    <xf numFmtId="0" fontId="30" fillId="0" borderId="0" xfId="2" applyFont="1" applyFill="1" applyBorder="1" applyAlignment="1">
      <alignment vertical="center"/>
    </xf>
    <xf numFmtId="43" fontId="17" fillId="0" borderId="0" xfId="7" applyNumberFormat="1" applyFont="1" applyFill="1" applyBorder="1"/>
    <xf numFmtId="0" fontId="31" fillId="0" borderId="0" xfId="2" applyFont="1" applyFill="1" applyBorder="1"/>
    <xf numFmtId="0" fontId="17" fillId="0" borderId="0" xfId="2" applyFont="1" applyFill="1" applyBorder="1" applyAlignment="1">
      <alignment vertical="center"/>
    </xf>
    <xf numFmtId="10" fontId="19" fillId="0" borderId="5" xfId="2" applyNumberFormat="1" applyFont="1" applyBorder="1" applyAlignment="1">
      <alignment horizontal="left"/>
    </xf>
    <xf numFmtId="17" fontId="17" fillId="0" borderId="0" xfId="2" applyNumberFormat="1" applyFont="1" applyFill="1" applyBorder="1"/>
    <xf numFmtId="17" fontId="19" fillId="0" borderId="5" xfId="2" applyNumberFormat="1" applyFont="1" applyBorder="1" applyAlignment="1">
      <alignment horizontal="left"/>
    </xf>
    <xf numFmtId="165" fontId="28" fillId="0" borderId="6" xfId="2" applyNumberFormat="1" applyFont="1" applyFill="1" applyBorder="1" applyAlignment="1">
      <alignment horizontal="center"/>
    </xf>
    <xf numFmtId="0" fontId="28" fillId="0" borderId="8" xfId="2" applyFont="1" applyFill="1" applyBorder="1" applyAlignment="1">
      <alignment horizontal="left"/>
    </xf>
    <xf numFmtId="43" fontId="15" fillId="0" borderId="8" xfId="7" applyNumberFormat="1" applyFont="1" applyFill="1" applyBorder="1"/>
    <xf numFmtId="0" fontId="15" fillId="0" borderId="8" xfId="2" applyFont="1" applyFill="1" applyBorder="1"/>
    <xf numFmtId="17" fontId="34" fillId="0" borderId="7" xfId="2" applyNumberFormat="1" applyFont="1" applyBorder="1"/>
    <xf numFmtId="0" fontId="31" fillId="0" borderId="22" xfId="2" applyFont="1" applyBorder="1"/>
    <xf numFmtId="0" fontId="31" fillId="0" borderId="22" xfId="2" applyFont="1" applyBorder="1" applyAlignment="1">
      <alignment horizontal="center"/>
    </xf>
    <xf numFmtId="0" fontId="32" fillId="0" borderId="20" xfId="2" applyFont="1" applyBorder="1" applyAlignment="1">
      <alignment horizontal="center"/>
    </xf>
    <xf numFmtId="0" fontId="19" fillId="0" borderId="5" xfId="2" applyNumberFormat="1" applyFont="1" applyBorder="1" applyAlignment="1">
      <alignment horizontal="left"/>
    </xf>
    <xf numFmtId="166" fontId="15" fillId="0" borderId="23" xfId="7" applyFont="1" applyFill="1" applyBorder="1" applyAlignment="1">
      <alignment vertical="center" wrapText="1"/>
    </xf>
    <xf numFmtId="169" fontId="15" fillId="0" borderId="24" xfId="7" applyNumberFormat="1" applyFont="1" applyFill="1" applyBorder="1" applyAlignment="1">
      <alignment horizontal="center" vertical="center" wrapText="1"/>
    </xf>
    <xf numFmtId="166" fontId="17" fillId="0" borderId="15" xfId="7" applyFont="1" applyFill="1" applyBorder="1" applyAlignment="1">
      <alignment vertical="center" wrapText="1"/>
    </xf>
    <xf numFmtId="0" fontId="15" fillId="0" borderId="3" xfId="14" applyFont="1" applyBorder="1"/>
    <xf numFmtId="165" fontId="31" fillId="0" borderId="22" xfId="2" applyNumberFormat="1" applyFont="1" applyBorder="1"/>
    <xf numFmtId="165" fontId="32" fillId="0" borderId="20" xfId="2" applyNumberFormat="1" applyFont="1" applyBorder="1" applyAlignment="1">
      <alignment horizontal="center"/>
    </xf>
    <xf numFmtId="2" fontId="15" fillId="0" borderId="26" xfId="5" applyNumberFormat="1" applyFont="1" applyFill="1" applyBorder="1" applyAlignment="1">
      <alignment wrapText="1"/>
    </xf>
    <xf numFmtId="0" fontId="36" fillId="0" borderId="0" xfId="0" applyFont="1"/>
    <xf numFmtId="165" fontId="17" fillId="0" borderId="25" xfId="3" applyNumberFormat="1" applyFont="1" applyBorder="1" applyAlignment="1">
      <alignment horizontal="center" vertical="center"/>
    </xf>
    <xf numFmtId="0" fontId="17" fillId="0" borderId="26" xfId="3" applyFont="1" applyBorder="1" applyAlignment="1">
      <alignment vertical="center" wrapText="1"/>
    </xf>
    <xf numFmtId="0" fontId="15" fillId="0" borderId="26" xfId="3" applyFont="1" applyBorder="1" applyAlignment="1">
      <alignment horizontal="center" vertical="center"/>
    </xf>
    <xf numFmtId="0" fontId="22" fillId="0" borderId="26" xfId="1" applyNumberFormat="1" applyFont="1" applyFill="1" applyBorder="1" applyAlignment="1" applyProtection="1">
      <alignment horizontal="right" vertical="center" wrapText="1"/>
    </xf>
    <xf numFmtId="44" fontId="15" fillId="0" borderId="26" xfId="8" applyFont="1" applyFill="1" applyBorder="1" applyAlignment="1" applyProtection="1">
      <alignment horizontal="right" vertical="center" wrapText="1"/>
    </xf>
    <xf numFmtId="44" fontId="15" fillId="0" borderId="27" xfId="8" applyFont="1" applyFill="1" applyBorder="1" applyAlignment="1" applyProtection="1">
      <alignment horizontal="right" vertical="center" wrapText="1"/>
    </xf>
    <xf numFmtId="44" fontId="17" fillId="0" borderId="27" xfId="8" applyFont="1" applyFill="1" applyBorder="1" applyAlignment="1" applyProtection="1">
      <alignment horizontal="right" vertical="center" wrapText="1"/>
    </xf>
    <xf numFmtId="165" fontId="15" fillId="0" borderId="25" xfId="3" applyNumberFormat="1" applyFont="1" applyFill="1" applyBorder="1" applyAlignment="1">
      <alignment horizontal="center" vertical="center"/>
    </xf>
    <xf numFmtId="166" fontId="15" fillId="0" borderId="26" xfId="5" applyNumberFormat="1" applyFont="1" applyFill="1" applyBorder="1" applyAlignment="1">
      <alignment vertical="center" wrapText="1"/>
    </xf>
    <xf numFmtId="166" fontId="15" fillId="0" borderId="26" xfId="5" applyNumberFormat="1" applyFont="1" applyFill="1" applyBorder="1" applyAlignment="1">
      <alignment horizontal="center" vertical="center" wrapText="1"/>
    </xf>
    <xf numFmtId="167" fontId="15" fillId="0" borderId="26" xfId="1" applyNumberFormat="1" applyFont="1" applyFill="1" applyBorder="1" applyAlignment="1" applyProtection="1">
      <alignment horizontal="right" vertical="center"/>
    </xf>
    <xf numFmtId="165" fontId="15" fillId="2" borderId="25" xfId="3" applyNumberFormat="1" applyFont="1" applyFill="1" applyBorder="1" applyAlignment="1">
      <alignment horizontal="center" vertical="center" wrapText="1"/>
    </xf>
    <xf numFmtId="0" fontId="17" fillId="2" borderId="26" xfId="3" applyFont="1" applyFill="1" applyBorder="1" applyAlignment="1">
      <alignment horizontal="right" vertical="center" wrapText="1"/>
    </xf>
    <xf numFmtId="165" fontId="17" fillId="2" borderId="26" xfId="3" applyNumberFormat="1" applyFont="1" applyFill="1" applyBorder="1" applyAlignment="1">
      <alignment horizontal="center" vertical="center"/>
    </xf>
    <xf numFmtId="0" fontId="15" fillId="2" borderId="26" xfId="1" applyNumberFormat="1" applyFont="1" applyFill="1" applyBorder="1" applyAlignment="1" applyProtection="1">
      <alignment vertical="center"/>
    </xf>
    <xf numFmtId="165" fontId="15" fillId="0" borderId="25" xfId="3" applyNumberFormat="1" applyFont="1" applyFill="1" applyBorder="1" applyAlignment="1">
      <alignment horizontal="center" vertical="center" wrapText="1"/>
    </xf>
    <xf numFmtId="0" fontId="17" fillId="0" borderId="26" xfId="3" applyFont="1" applyFill="1" applyBorder="1" applyAlignment="1">
      <alignment horizontal="right" vertical="center" wrapText="1"/>
    </xf>
    <xf numFmtId="165" fontId="17" fillId="0" borderId="26" xfId="3" applyNumberFormat="1" applyFont="1" applyFill="1" applyBorder="1" applyAlignment="1">
      <alignment horizontal="center" vertical="center"/>
    </xf>
    <xf numFmtId="165" fontId="17" fillId="0" borderId="26" xfId="3" applyNumberFormat="1" applyFont="1" applyFill="1" applyBorder="1" applyAlignment="1">
      <alignment horizontal="center"/>
    </xf>
    <xf numFmtId="166" fontId="17" fillId="0" borderId="26" xfId="4" applyFont="1" applyFill="1" applyBorder="1"/>
    <xf numFmtId="0" fontId="17" fillId="0" borderId="26" xfId="3" applyFont="1" applyFill="1" applyBorder="1" applyAlignment="1">
      <alignment horizontal="center" vertical="center" wrapText="1"/>
    </xf>
    <xf numFmtId="0" fontId="15" fillId="0" borderId="26" xfId="3" applyFont="1" applyFill="1" applyBorder="1" applyAlignment="1">
      <alignment vertical="center" wrapText="1"/>
    </xf>
    <xf numFmtId="0" fontId="15" fillId="0" borderId="26" xfId="3" applyFont="1" applyBorder="1" applyAlignment="1">
      <alignment horizontal="center"/>
    </xf>
    <xf numFmtId="166" fontId="15" fillId="0" borderId="26" xfId="4" applyFont="1" applyBorder="1"/>
    <xf numFmtId="165" fontId="17" fillId="2" borderId="26" xfId="3" applyNumberFormat="1" applyFont="1" applyFill="1" applyBorder="1" applyAlignment="1">
      <alignment horizontal="center"/>
    </xf>
    <xf numFmtId="166" fontId="17" fillId="2" borderId="26" xfId="4" applyFont="1" applyFill="1" applyBorder="1"/>
    <xf numFmtId="165" fontId="17" fillId="0" borderId="25" xfId="3" applyNumberFormat="1" applyFont="1" applyFill="1" applyBorder="1" applyAlignment="1">
      <alignment horizontal="center" vertical="center" wrapText="1"/>
    </xf>
    <xf numFmtId="0" fontId="17" fillId="0" borderId="26" xfId="3" applyFont="1" applyFill="1" applyBorder="1" applyAlignment="1">
      <alignment horizontal="left" vertical="center" wrapText="1"/>
    </xf>
    <xf numFmtId="0" fontId="15" fillId="0" borderId="26" xfId="2" applyFont="1" applyFill="1" applyBorder="1" applyAlignment="1">
      <alignment vertical="center" wrapText="1"/>
    </xf>
    <xf numFmtId="0" fontId="15" fillId="0" borderId="26" xfId="2" applyFont="1" applyBorder="1" applyAlignment="1">
      <alignment horizontal="center" vertical="center"/>
    </xf>
    <xf numFmtId="0" fontId="15" fillId="0" borderId="26" xfId="1" applyNumberFormat="1" applyFont="1" applyFill="1" applyBorder="1" applyAlignment="1" applyProtection="1">
      <alignment vertical="center"/>
    </xf>
    <xf numFmtId="44" fontId="15" fillId="0" borderId="26" xfId="8" applyFont="1" applyFill="1" applyBorder="1" applyAlignment="1" applyProtection="1">
      <alignment vertical="center"/>
    </xf>
    <xf numFmtId="0" fontId="17" fillId="0" borderId="26" xfId="0" applyFont="1" applyBorder="1"/>
    <xf numFmtId="0" fontId="17" fillId="0" borderId="26" xfId="2" applyFont="1" applyFill="1" applyBorder="1" applyAlignment="1">
      <alignment horizontal="center" vertical="center"/>
    </xf>
    <xf numFmtId="0" fontId="15" fillId="0" borderId="26" xfId="2" applyFont="1" applyFill="1" applyBorder="1" applyAlignment="1">
      <alignment horizontal="center" vertical="center"/>
    </xf>
    <xf numFmtId="0" fontId="17" fillId="0" borderId="26" xfId="2" applyFont="1" applyFill="1" applyBorder="1" applyAlignment="1">
      <alignment vertical="center" wrapText="1"/>
    </xf>
    <xf numFmtId="166" fontId="17" fillId="0" borderId="26" xfId="0" applyNumberFormat="1" applyFont="1" applyFill="1" applyBorder="1" applyAlignment="1">
      <alignment wrapText="1"/>
    </xf>
    <xf numFmtId="166" fontId="15" fillId="0" borderId="26" xfId="0" applyNumberFormat="1" applyFont="1" applyFill="1" applyBorder="1" applyAlignment="1">
      <alignment wrapText="1"/>
    </xf>
    <xf numFmtId="166" fontId="15" fillId="0" borderId="26" xfId="0" applyNumberFormat="1" applyFont="1" applyFill="1" applyBorder="1" applyAlignment="1">
      <alignment horizontal="center" wrapText="1"/>
    </xf>
    <xf numFmtId="4" fontId="15" fillId="0" borderId="26" xfId="0" applyNumberFormat="1" applyFont="1" applyFill="1" applyBorder="1" applyAlignment="1"/>
    <xf numFmtId="0" fontId="15" fillId="0" borderId="25" xfId="1" applyNumberFormat="1" applyFont="1" applyFill="1" applyBorder="1" applyAlignment="1" applyProtection="1">
      <alignment horizontal="center" vertical="center"/>
    </xf>
    <xf numFmtId="0" fontId="15" fillId="0" borderId="26" xfId="1" applyNumberFormat="1" applyFont="1" applyFill="1" applyBorder="1" applyAlignment="1" applyProtection="1">
      <alignment horizontal="center" vertical="center"/>
    </xf>
    <xf numFmtId="0" fontId="15" fillId="0" borderId="26" xfId="1" applyNumberFormat="1" applyFont="1" applyFill="1" applyBorder="1" applyAlignment="1" applyProtection="1">
      <alignment horizontal="justify" vertical="center" wrapText="1"/>
    </xf>
    <xf numFmtId="44" fontId="15" fillId="0" borderId="27" xfId="8" applyFont="1" applyFill="1" applyBorder="1" applyAlignment="1" applyProtection="1">
      <alignment vertical="center"/>
    </xf>
    <xf numFmtId="165" fontId="27" fillId="0" borderId="28" xfId="2" applyNumberFormat="1" applyFont="1" applyBorder="1" applyAlignment="1">
      <alignment horizontal="center"/>
    </xf>
    <xf numFmtId="0" fontId="27" fillId="0" borderId="28" xfId="2" applyFont="1" applyBorder="1" applyAlignment="1">
      <alignment horizontal="left"/>
    </xf>
    <xf numFmtId="0" fontId="27" fillId="0" borderId="28" xfId="2" applyFont="1" applyBorder="1"/>
    <xf numFmtId="0" fontId="27" fillId="0" borderId="28" xfId="2" applyFont="1" applyBorder="1" applyAlignment="1">
      <alignment horizontal="center"/>
    </xf>
    <xf numFmtId="0" fontId="31" fillId="0" borderId="28" xfId="2" applyFont="1" applyBorder="1" applyAlignment="1">
      <alignment horizontal="center"/>
    </xf>
    <xf numFmtId="166" fontId="31" fillId="0" borderId="28" xfId="7" applyFont="1" applyBorder="1" applyAlignment="1">
      <alignment horizontal="center"/>
    </xf>
    <xf numFmtId="165" fontId="33" fillId="0" borderId="25" xfId="3" applyNumberFormat="1" applyFont="1" applyFill="1" applyBorder="1" applyAlignment="1">
      <alignment horizontal="center" vertical="center" wrapText="1"/>
    </xf>
    <xf numFmtId="0" fontId="33" fillId="0" borderId="26" xfId="3" applyFont="1" applyFill="1" applyBorder="1" applyAlignment="1">
      <alignment horizontal="left" vertical="center" wrapText="1"/>
    </xf>
    <xf numFmtId="165" fontId="33" fillId="0" borderId="26" xfId="3" applyNumberFormat="1" applyFont="1" applyFill="1" applyBorder="1" applyAlignment="1">
      <alignment horizontal="center" vertical="center"/>
    </xf>
    <xf numFmtId="167" fontId="35" fillId="0" borderId="26" xfId="1" applyNumberFormat="1" applyFont="1" applyFill="1" applyBorder="1" applyAlignment="1" applyProtection="1">
      <alignment horizontal="right" vertical="center"/>
    </xf>
    <xf numFmtId="0" fontId="33" fillId="0" borderId="29" xfId="2" applyFont="1" applyBorder="1" applyAlignment="1">
      <alignment vertical="center"/>
    </xf>
    <xf numFmtId="0" fontId="38" fillId="0" borderId="29" xfId="1" applyNumberFormat="1" applyFont="1" applyFill="1" applyBorder="1" applyAlignment="1" applyProtection="1">
      <alignment horizontal="center" vertical="center"/>
    </xf>
    <xf numFmtId="44" fontId="35" fillId="0" borderId="29" xfId="8" applyFont="1" applyFill="1" applyBorder="1" applyAlignment="1" applyProtection="1">
      <alignment horizontal="center" vertical="center"/>
    </xf>
    <xf numFmtId="44" fontId="33" fillId="0" borderId="30" xfId="8" applyFont="1" applyFill="1" applyBorder="1" applyAlignment="1" applyProtection="1">
      <alignment horizontal="center" vertical="center"/>
    </xf>
    <xf numFmtId="173" fontId="15" fillId="0" borderId="26" xfId="8" applyNumberFormat="1" applyFont="1" applyFill="1" applyBorder="1" applyAlignment="1" applyProtection="1">
      <alignment horizontal="right" vertical="center"/>
    </xf>
    <xf numFmtId="173" fontId="17" fillId="0" borderId="27" xfId="8" applyNumberFormat="1" applyFont="1" applyFill="1" applyBorder="1" applyAlignment="1" applyProtection="1">
      <alignment horizontal="right" vertical="center"/>
    </xf>
    <xf numFmtId="173" fontId="15" fillId="2" borderId="26" xfId="8" applyNumberFormat="1" applyFont="1" applyFill="1" applyBorder="1" applyAlignment="1" applyProtection="1">
      <alignment vertical="center"/>
    </xf>
    <xf numFmtId="173" fontId="17" fillId="2" borderId="27" xfId="8" applyNumberFormat="1" applyFont="1" applyFill="1" applyBorder="1" applyAlignment="1">
      <alignment horizontal="right" vertical="center"/>
    </xf>
    <xf numFmtId="173" fontId="17" fillId="0" borderId="26" xfId="4" applyNumberFormat="1" applyFont="1" applyFill="1" applyBorder="1"/>
    <xf numFmtId="173" fontId="17" fillId="0" borderId="27" xfId="4" applyNumberFormat="1" applyFont="1" applyFill="1" applyBorder="1" applyAlignment="1">
      <alignment vertical="center" wrapText="1"/>
    </xf>
    <xf numFmtId="173" fontId="15" fillId="0" borderId="27" xfId="6" applyNumberFormat="1" applyFont="1" applyFill="1" applyBorder="1" applyAlignment="1">
      <alignment wrapText="1"/>
    </xf>
    <xf numFmtId="173" fontId="15" fillId="0" borderId="26" xfId="4" applyNumberFormat="1" applyFont="1" applyBorder="1"/>
    <xf numFmtId="173" fontId="15" fillId="0" borderId="27" xfId="4" applyNumberFormat="1" applyFont="1" applyBorder="1"/>
    <xf numFmtId="173" fontId="17" fillId="2" borderId="26" xfId="4" applyNumberFormat="1" applyFont="1" applyFill="1" applyBorder="1"/>
    <xf numFmtId="173" fontId="17" fillId="2" borderId="27" xfId="4" applyNumberFormat="1" applyFont="1" applyFill="1" applyBorder="1"/>
    <xf numFmtId="173" fontId="35" fillId="0" borderId="26" xfId="8" applyNumberFormat="1" applyFont="1" applyFill="1" applyBorder="1" applyAlignment="1" applyProtection="1">
      <alignment horizontal="right" vertical="center"/>
    </xf>
    <xf numFmtId="173" fontId="33" fillId="0" borderId="27" xfId="8" applyNumberFormat="1" applyFont="1" applyFill="1" applyBorder="1" applyAlignment="1" applyProtection="1">
      <alignment horizontal="right" vertical="center"/>
    </xf>
    <xf numFmtId="173" fontId="17" fillId="0" borderId="26" xfId="8" applyNumberFormat="1" applyFont="1" applyFill="1" applyBorder="1" applyAlignment="1" applyProtection="1">
      <alignment horizontal="right" vertical="center"/>
    </xf>
    <xf numFmtId="173" fontId="15" fillId="0" borderId="26" xfId="0" applyNumberFormat="1" applyFont="1" applyFill="1" applyBorder="1" applyAlignment="1">
      <alignment wrapText="1"/>
    </xf>
    <xf numFmtId="173" fontId="15" fillId="0" borderId="27" xfId="8" applyNumberFormat="1" applyFont="1" applyFill="1" applyBorder="1" applyAlignment="1">
      <alignment wrapText="1"/>
    </xf>
    <xf numFmtId="173" fontId="15" fillId="0" borderId="27" xfId="8" applyNumberFormat="1" applyFont="1" applyFill="1" applyBorder="1" applyAlignment="1" applyProtection="1">
      <alignment horizontal="right" vertical="center"/>
    </xf>
    <xf numFmtId="0" fontId="35" fillId="0" borderId="25" xfId="1" applyNumberFormat="1" applyFont="1" applyFill="1" applyBorder="1" applyAlignment="1" applyProtection="1">
      <alignment horizontal="center" vertical="center"/>
    </xf>
    <xf numFmtId="0" fontId="33" fillId="0" borderId="26" xfId="1" applyNumberFormat="1" applyFont="1" applyFill="1" applyBorder="1" applyAlignment="1" applyProtection="1">
      <alignment vertical="center" wrapText="1"/>
    </xf>
    <xf numFmtId="0" fontId="35" fillId="0" borderId="26" xfId="1" applyNumberFormat="1" applyFont="1" applyFill="1" applyBorder="1" applyAlignment="1" applyProtection="1">
      <alignment vertical="center" wrapText="1"/>
    </xf>
    <xf numFmtId="0" fontId="35" fillId="0" borderId="26" xfId="1" applyNumberFormat="1" applyFont="1" applyFill="1" applyBorder="1" applyAlignment="1" applyProtection="1">
      <alignment vertical="center"/>
    </xf>
    <xf numFmtId="0" fontId="35" fillId="0" borderId="0" xfId="0" applyFont="1"/>
    <xf numFmtId="0" fontId="0" fillId="0" borderId="0" xfId="0"/>
    <xf numFmtId="0" fontId="36" fillId="0" borderId="0" xfId="0" applyFont="1"/>
    <xf numFmtId="165" fontId="15" fillId="0" borderId="25" xfId="3" applyNumberFormat="1" applyFont="1" applyFill="1" applyBorder="1" applyAlignment="1">
      <alignment horizontal="center" vertical="center"/>
    </xf>
    <xf numFmtId="167" fontId="15" fillId="0" borderId="26" xfId="1" applyNumberFormat="1" applyFont="1" applyFill="1" applyBorder="1" applyAlignment="1" applyProtection="1">
      <alignment horizontal="right" vertical="center"/>
    </xf>
    <xf numFmtId="165" fontId="15" fillId="2" borderId="25" xfId="3" applyNumberFormat="1" applyFont="1" applyFill="1" applyBorder="1" applyAlignment="1">
      <alignment horizontal="center" vertical="center" wrapText="1"/>
    </xf>
    <xf numFmtId="0" fontId="17" fillId="2" borderId="26" xfId="3" applyFont="1" applyFill="1" applyBorder="1" applyAlignment="1">
      <alignment horizontal="right" vertical="center" wrapText="1"/>
    </xf>
    <xf numFmtId="165" fontId="17" fillId="2" borderId="26" xfId="3" applyNumberFormat="1" applyFont="1" applyFill="1" applyBorder="1" applyAlignment="1">
      <alignment horizontal="center" vertical="center"/>
    </xf>
    <xf numFmtId="0" fontId="15" fillId="2" borderId="26" xfId="1" applyNumberFormat="1" applyFont="1" applyFill="1" applyBorder="1" applyAlignment="1" applyProtection="1">
      <alignment vertical="center"/>
    </xf>
    <xf numFmtId="165" fontId="15" fillId="0" borderId="25" xfId="2" applyNumberFormat="1" applyFont="1" applyFill="1" applyBorder="1" applyAlignment="1">
      <alignment horizontal="center" vertical="center" wrapText="1"/>
    </xf>
    <xf numFmtId="0" fontId="15" fillId="0" borderId="26" xfId="2" applyFont="1" applyFill="1" applyBorder="1" applyAlignment="1">
      <alignment vertical="center" wrapText="1"/>
    </xf>
    <xf numFmtId="165" fontId="17" fillId="0" borderId="25" xfId="2" applyNumberFormat="1" applyFont="1" applyFill="1" applyBorder="1" applyAlignment="1">
      <alignment horizontal="center" vertical="center" wrapText="1"/>
    </xf>
    <xf numFmtId="0" fontId="17" fillId="0" borderId="26" xfId="2" applyFont="1" applyFill="1" applyBorder="1" applyAlignment="1">
      <alignment horizontal="center" vertical="center"/>
    </xf>
    <xf numFmtId="167" fontId="17" fillId="0" borderId="26" xfId="1" applyNumberFormat="1" applyFont="1" applyFill="1" applyBorder="1" applyAlignment="1" applyProtection="1">
      <alignment horizontal="right" vertical="center"/>
    </xf>
    <xf numFmtId="0" fontId="15" fillId="0" borderId="26" xfId="2" applyFont="1" applyFill="1" applyBorder="1" applyAlignment="1">
      <alignment horizontal="center" vertical="center"/>
    </xf>
    <xf numFmtId="0" fontId="17" fillId="0" borderId="26" xfId="2" applyFont="1" applyFill="1" applyBorder="1" applyAlignment="1">
      <alignment vertical="center" wrapText="1"/>
    </xf>
    <xf numFmtId="4" fontId="15" fillId="0" borderId="26" xfId="0" applyNumberFormat="1" applyFont="1" applyFill="1" applyBorder="1" applyAlignment="1"/>
    <xf numFmtId="173" fontId="15" fillId="0" borderId="26" xfId="8" applyNumberFormat="1" applyFont="1" applyFill="1" applyBorder="1" applyAlignment="1" applyProtection="1">
      <alignment horizontal="right" vertical="center"/>
    </xf>
    <xf numFmtId="173" fontId="17" fillId="0" borderId="27" xfId="8" applyNumberFormat="1" applyFont="1" applyFill="1" applyBorder="1" applyAlignment="1" applyProtection="1">
      <alignment horizontal="right" vertical="center"/>
    </xf>
    <xf numFmtId="173" fontId="15" fillId="2" borderId="26" xfId="8" applyNumberFormat="1" applyFont="1" applyFill="1" applyBorder="1" applyAlignment="1" applyProtection="1">
      <alignment vertical="center"/>
    </xf>
    <xf numFmtId="173" fontId="17" fillId="2" borderId="27" xfId="8" applyNumberFormat="1" applyFont="1" applyFill="1" applyBorder="1" applyAlignment="1">
      <alignment horizontal="right" vertical="center"/>
    </xf>
    <xf numFmtId="173" fontId="17" fillId="0" borderId="26" xfId="8" applyNumberFormat="1" applyFont="1" applyFill="1" applyBorder="1" applyAlignment="1" applyProtection="1">
      <alignment horizontal="right" vertical="center"/>
    </xf>
    <xf numFmtId="173" fontId="15" fillId="0" borderId="27" xfId="8" applyNumberFormat="1" applyFont="1" applyFill="1" applyBorder="1" applyAlignment="1" applyProtection="1">
      <alignment horizontal="right" vertical="center"/>
    </xf>
    <xf numFmtId="0" fontId="28" fillId="0" borderId="0" xfId="0" applyFont="1"/>
    <xf numFmtId="2" fontId="15" fillId="0" borderId="26" xfId="5" applyNumberFormat="1" applyFont="1" applyFill="1" applyBorder="1" applyAlignment="1">
      <alignment vertical="center" wrapText="1"/>
    </xf>
    <xf numFmtId="173" fontId="15" fillId="0" borderId="27" xfId="6" applyNumberFormat="1" applyFont="1" applyFill="1" applyBorder="1" applyAlignment="1">
      <alignment vertical="center" wrapText="1"/>
    </xf>
    <xf numFmtId="44" fontId="33" fillId="0" borderId="26" xfId="8" applyFont="1" applyFill="1" applyBorder="1" applyAlignment="1" applyProtection="1">
      <alignment horizontal="center" vertical="center"/>
    </xf>
    <xf numFmtId="44" fontId="33" fillId="0" borderId="27" xfId="8" applyFont="1" applyFill="1" applyBorder="1" applyAlignment="1" applyProtection="1">
      <alignment horizontal="center" vertical="center"/>
    </xf>
    <xf numFmtId="44" fontId="33" fillId="0" borderId="26" xfId="8" applyNumberFormat="1" applyFont="1" applyFill="1" applyBorder="1" applyAlignment="1" applyProtection="1">
      <alignment horizontal="center" vertical="center"/>
    </xf>
    <xf numFmtId="44" fontId="33" fillId="0" borderId="27" xfId="8" applyNumberFormat="1" applyFont="1" applyFill="1" applyBorder="1" applyAlignment="1" applyProtection="1">
      <alignment horizontal="center" vertical="center"/>
    </xf>
    <xf numFmtId="173" fontId="33" fillId="0" borderId="31" xfId="8" applyNumberFormat="1" applyFont="1" applyFill="1" applyBorder="1" applyAlignment="1" applyProtection="1">
      <alignment horizontal="right" vertical="center"/>
    </xf>
    <xf numFmtId="44" fontId="33" fillId="0" borderId="32" xfId="8" applyNumberFormat="1" applyFont="1" applyFill="1" applyBorder="1" applyAlignment="1" applyProtection="1">
      <alignment horizontal="right" vertical="center"/>
    </xf>
    <xf numFmtId="0" fontId="17" fillId="0" borderId="21" xfId="14" applyFont="1" applyBorder="1" applyAlignment="1">
      <alignment horizontal="center" vertical="center" wrapText="1"/>
    </xf>
    <xf numFmtId="0" fontId="17" fillId="0" borderId="11" xfId="14" applyFont="1" applyBorder="1" applyAlignment="1">
      <alignment horizontal="center" vertical="center" wrapText="1"/>
    </xf>
    <xf numFmtId="0" fontId="17" fillId="0" borderId="4" xfId="14" applyFont="1" applyBorder="1" applyAlignment="1">
      <alignment horizontal="left" vertical="center" wrapText="1"/>
    </xf>
    <xf numFmtId="0" fontId="0" fillId="0" borderId="0" xfId="0" applyAlignment="1">
      <alignment horizontal="left"/>
    </xf>
  </cellXfs>
  <cellStyles count="37">
    <cellStyle name="Moeda" xfId="8" builtinId="4"/>
    <cellStyle name="Moeda 2" xfId="6"/>
    <cellStyle name="Moeda 2 2" xfId="26"/>
    <cellStyle name="Moeda 3" xfId="20"/>
    <cellStyle name="Normal" xfId="0" builtinId="0"/>
    <cellStyle name="Normal 11" xfId="2"/>
    <cellStyle name="Normal 13" xfId="3"/>
    <cellStyle name="Normal 2" xfId="11"/>
    <cellStyle name="Normal 2 2" xfId="16"/>
    <cellStyle name="Normal 2 2 2" xfId="21"/>
    <cellStyle name="Normal 2 2 2 2" xfId="34"/>
    <cellStyle name="Normal 2 2 3" xfId="32"/>
    <cellStyle name="Normal 2 3" xfId="22"/>
    <cellStyle name="Normal 2 4" xfId="28"/>
    <cellStyle name="Normal 2 5" xfId="9"/>
    <cellStyle name="Normal 3" xfId="5"/>
    <cellStyle name="Normal 3 2" xfId="15"/>
    <cellStyle name="Normal 3 2 2" xfId="31"/>
    <cellStyle name="Normal 3 3" xfId="25"/>
    <cellStyle name="Normal 4" xfId="12"/>
    <cellStyle name="Normal 4 2" xfId="29"/>
    <cellStyle name="Normal 5" xfId="14"/>
    <cellStyle name="Normal 5 2" xfId="30"/>
    <cellStyle name="Normal 6" xfId="36"/>
    <cellStyle name="Porcentagem" xfId="13" builtinId="5"/>
    <cellStyle name="Separador de milhares 10" xfId="7"/>
    <cellStyle name="Separador de milhares 11" xfId="4"/>
    <cellStyle name="Separador de milhares 2" xfId="23"/>
    <cellStyle name="Separador de milhares 2 2 2 2" xfId="17"/>
    <cellStyle name="Separador de milhares 3 2" xfId="18"/>
    <cellStyle name="Vírgula" xfId="1" builtinId="3"/>
    <cellStyle name="Vírgula 2" xfId="24"/>
    <cellStyle name="Vírgula 2 2" xfId="35"/>
    <cellStyle name="Vírgula 2 7" xfId="10"/>
    <cellStyle name="Vírgula 3" xfId="19"/>
    <cellStyle name="Vírgula 3 2" xfId="33"/>
    <cellStyle name="Vírgula 5" xfId="2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999999"/>
      <rgbColor rgb="008080FF"/>
      <rgbColor rgb="00802060"/>
      <rgbColor rgb="00FFFFC0"/>
      <rgbColor rgb="00A0E0E0"/>
      <rgbColor rgb="00600080"/>
      <rgbColor rgb="00FF3366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FFF"/>
      <rgbColor rgb="0069FFFF"/>
      <rgbColor rgb="00E0FFE0"/>
      <rgbColor rgb="00FFFF80"/>
      <rgbColor rgb="00B3B3B3"/>
      <rgbColor rgb="00DD9CB3"/>
      <rgbColor rgb="00B38FEE"/>
      <rgbColor rgb="00E3E3E3"/>
      <rgbColor rgb="002A6FF9"/>
      <rgbColor rgb="003DEB3D"/>
      <rgbColor rgb="00488436"/>
      <rgbColor rgb="00958C41"/>
      <rgbColor rgb="008E5E42"/>
      <rgbColor rgb="00A0627A"/>
      <rgbColor rgb="00624FAC"/>
      <rgbColor rgb="00969696"/>
      <rgbColor rgb="001D2FBE"/>
      <rgbColor rgb="00286676"/>
      <rgbColor rgb="00004500"/>
      <rgbColor rgb="00453E01"/>
      <rgbColor rgb="006A2813"/>
      <rgbColor rgb="0085396A"/>
      <rgbColor rgb="004A3285"/>
      <rgbColor rgb="00424242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fs\Habitacao\OBRAS\2021\VILA%20DO%20BEM%20VICENTE%20DE%20CARVALHO\PROJETO%20FINAL\PENDRIVE\Users\jussara_5901\Downloads\PLANILHA%20EMPRESA%20READEQUADA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fs\Habitacao\OBRAS\2021\VILA%20DO%20BEM%20VICENTE%20DE%20CARVALHO\PROJETO%20FINAL\TABELAS%20OR&#199;AMENT&#193;RIAS\SINAPI%2009-2019\Refer&#234;ncia%2009-201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fs\Habitacao\frota\PLANILHA%20M&#218;LTIPLA%20V3.0.5_INFRA_INDAIA_REV%2004_ETAPA%201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fs\Habitacao\BERTIOGA\Nova%20pasta\GIGOV%20ST\REPROGRAMA&#199;&#195;O%20INDAIA\REPROGRAMA&#199;&#195;O_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fs\Habitacao\OBRAS\2021\CANTO%20DO%20ITAGUA\LICITA&#199;&#195;O\RUA%2004\2018\GIGOV%20ST\REPROGRAMA&#199;&#195;O%20INDAIA\REPROGRAMA&#199;&#195;O_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BDI (1)"/>
      <sheetName val="PO"/>
      <sheetName val="PLQ"/>
      <sheetName val="CFF"/>
    </sheetNames>
    <sheetDataSet>
      <sheetData sheetId="0">
        <row r="37">
          <cell r="T37" t="str">
            <v>BDI 1</v>
          </cell>
          <cell r="U37" t="str">
            <v>BDI 2</v>
          </cell>
          <cell r="V37" t="str">
            <v>BDI 3</v>
          </cell>
          <cell r="W37" t="str">
            <v>BDI 4</v>
          </cell>
          <cell r="X37" t="str">
            <v>BDI 5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utorial"/>
      <sheetName val="Banco"/>
      <sheetName val="Composições"/>
      <sheetName val="Cotações"/>
      <sheetName val="Relatórios"/>
      <sheetName val="Busca"/>
    </sheetNames>
    <sheetDataSet>
      <sheetData sheetId="0" refreshError="1"/>
      <sheetData sheetId="1"/>
      <sheetData sheetId="2" refreshError="1"/>
      <sheetData sheetId="3">
        <row r="22">
          <cell r="B22" t="str">
            <v>ÍNDICE</v>
          </cell>
        </row>
        <row r="25">
          <cell r="B25" t="str">
            <v>EMPRESAS</v>
          </cell>
        </row>
      </sheetData>
      <sheetData sheetId="4">
        <row r="1">
          <cell r="A1" t="str">
            <v>DADOS DOS RELATÓRIOS IMPORTADOS</v>
          </cell>
        </row>
        <row r="5">
          <cell r="A5" t="str">
            <v>TIPO</v>
          </cell>
        </row>
        <row r="6">
          <cell r="A6" t="str">
            <v>SINAPI</v>
          </cell>
        </row>
        <row r="7">
          <cell r="A7" t="str">
            <v>SINAPI</v>
          </cell>
        </row>
        <row r="8">
          <cell r="A8" t="str">
            <v>SINAPI</v>
          </cell>
        </row>
        <row r="9">
          <cell r="A9" t="str">
            <v>SINAPI</v>
          </cell>
        </row>
        <row r="10">
          <cell r="A10" t="str">
            <v>SINAPI-I</v>
          </cell>
        </row>
        <row r="11">
          <cell r="A11" t="str">
            <v>SINAPI-I</v>
          </cell>
        </row>
        <row r="12">
          <cell r="A12" t="str">
            <v>SINAPI-I</v>
          </cell>
        </row>
        <row r="13">
          <cell r="A13" t="str">
            <v>SINAPI-I</v>
          </cell>
        </row>
        <row r="14">
          <cell r="A14" t="str">
            <v>SINAPI-I</v>
          </cell>
        </row>
        <row r="15">
          <cell r="A15" t="str">
            <v>SINAPI-I</v>
          </cell>
        </row>
      </sheetData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DADOS"/>
      <sheetName val="NOVO"/>
      <sheetName val="BDI"/>
      <sheetName val="ORÇAMENTO"/>
      <sheetName val="CÁLCULO"/>
      <sheetName val="EVENTOS"/>
      <sheetName val="CRONO"/>
      <sheetName val="CRONOPLE"/>
      <sheetName val="PLE"/>
      <sheetName val="QCI"/>
      <sheetName val="BM"/>
      <sheetName val="RRE"/>
      <sheetName val="OFÍCIO"/>
      <sheetName val="MEMORIA DE CALCULO"/>
    </sheetNames>
    <sheetDataSet>
      <sheetData sheetId="0" refreshError="1"/>
      <sheetData sheetId="1" refreshError="1">
        <row r="6">
          <cell r="F6" t="str">
            <v>BERTIOGA/SP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"/>
      <sheetName val="Memoria"/>
      <sheetName val="Justificativa"/>
      <sheetName val="Custo"/>
    </sheetNames>
    <sheetDataSet>
      <sheetData sheetId="0"/>
      <sheetData sheetId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"/>
      <sheetName val="Memoria"/>
      <sheetName val="Justificativa"/>
      <sheetName val="Custo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7"/>
  <sheetViews>
    <sheetView tabSelected="1" view="pageBreakPreview" zoomScaleSheetLayoutView="100" workbookViewId="0">
      <selection activeCell="K29" sqref="K29"/>
    </sheetView>
  </sheetViews>
  <sheetFormatPr defaultRowHeight="12.75"/>
  <cols>
    <col min="1" max="1" width="9.140625" customWidth="1"/>
    <col min="2" max="2" width="52.7109375" customWidth="1"/>
    <col min="3" max="3" width="9" customWidth="1"/>
    <col min="4" max="4" width="8.85546875" customWidth="1"/>
    <col min="5" max="5" width="12" customWidth="1"/>
    <col min="6" max="6" width="16.140625" customWidth="1"/>
  </cols>
  <sheetData>
    <row r="1" spans="1:6" s="116" customFormat="1" ht="15">
      <c r="A1" s="111"/>
      <c r="B1" s="112"/>
      <c r="C1" s="113"/>
      <c r="D1" s="114"/>
      <c r="E1" s="114"/>
      <c r="F1" s="115"/>
    </row>
    <row r="2" spans="1:6" s="116" customFormat="1" ht="15.75">
      <c r="A2" s="117"/>
      <c r="B2" s="118"/>
      <c r="C2" s="119"/>
      <c r="D2" s="120"/>
      <c r="E2" s="121"/>
      <c r="F2" s="122"/>
    </row>
    <row r="3" spans="1:6" s="116" customFormat="1" ht="15">
      <c r="A3" s="123"/>
      <c r="B3" s="124"/>
      <c r="C3" s="125"/>
      <c r="D3" s="120"/>
      <c r="E3" s="126" t="s">
        <v>17</v>
      </c>
      <c r="F3" s="127" t="s">
        <v>42</v>
      </c>
    </row>
    <row r="4" spans="1:6" s="116" customFormat="1" ht="20.25">
      <c r="A4" s="117"/>
      <c r="B4" s="128" t="s">
        <v>11</v>
      </c>
      <c r="C4" s="129"/>
      <c r="D4" s="120"/>
      <c r="E4" s="126"/>
      <c r="F4" s="143"/>
    </row>
    <row r="5" spans="1:6" s="116" customFormat="1" ht="15">
      <c r="A5" s="117"/>
      <c r="B5" s="130"/>
      <c r="C5" s="129"/>
      <c r="D5" s="120"/>
      <c r="E5" s="126"/>
      <c r="F5" s="122"/>
    </row>
    <row r="6" spans="1:6" s="116" customFormat="1" ht="15">
      <c r="A6" s="117"/>
      <c r="B6" s="131" t="s">
        <v>44</v>
      </c>
      <c r="C6" s="129"/>
      <c r="D6" s="120"/>
      <c r="E6" s="126" t="s">
        <v>20</v>
      </c>
      <c r="F6" s="132">
        <v>0</v>
      </c>
    </row>
    <row r="7" spans="1:6" s="116" customFormat="1" ht="15">
      <c r="A7" s="117"/>
      <c r="B7" s="131" t="s">
        <v>41</v>
      </c>
      <c r="C7" s="125"/>
      <c r="D7" s="120"/>
      <c r="E7" s="133" t="s">
        <v>18</v>
      </c>
      <c r="F7" s="134" t="s">
        <v>19</v>
      </c>
    </row>
    <row r="8" spans="1:6" s="116" customFormat="1" ht="16.5" thickBot="1">
      <c r="A8" s="135"/>
      <c r="B8" s="136"/>
      <c r="C8" s="137"/>
      <c r="D8" s="138"/>
      <c r="E8" s="138"/>
      <c r="F8" s="139"/>
    </row>
    <row r="9" spans="1:6" s="116" customFormat="1" ht="15">
      <c r="A9" s="148"/>
      <c r="B9" s="141"/>
      <c r="C9" s="140"/>
      <c r="D9" s="141"/>
      <c r="E9" s="141" t="s">
        <v>21</v>
      </c>
      <c r="F9" s="141"/>
    </row>
    <row r="10" spans="1:6" s="116" customFormat="1" ht="15">
      <c r="A10" s="149" t="s">
        <v>6</v>
      </c>
      <c r="B10" s="142" t="s">
        <v>22</v>
      </c>
      <c r="C10" s="142" t="s">
        <v>23</v>
      </c>
      <c r="D10" s="142" t="s">
        <v>24</v>
      </c>
      <c r="E10" s="142" t="s">
        <v>25</v>
      </c>
      <c r="F10" s="142" t="s">
        <v>26</v>
      </c>
    </row>
    <row r="11" spans="1:6" s="116" customFormat="1" ht="15">
      <c r="A11" s="196"/>
      <c r="B11" s="197"/>
      <c r="C11" s="198"/>
      <c r="D11" s="199"/>
      <c r="E11" s="200" t="s">
        <v>9</v>
      </c>
      <c r="F11" s="201" t="s">
        <v>9</v>
      </c>
    </row>
    <row r="12" spans="1:6" s="116" customFormat="1" ht="31.5" customHeight="1">
      <c r="A12" s="202" t="s">
        <v>27</v>
      </c>
      <c r="B12" s="206" t="s">
        <v>0</v>
      </c>
      <c r="C12" s="206"/>
      <c r="D12" s="207"/>
      <c r="E12" s="208"/>
      <c r="F12" s="209"/>
    </row>
    <row r="13" spans="1:6">
      <c r="A13" s="152"/>
      <c r="B13" s="153"/>
      <c r="C13" s="154"/>
      <c r="D13" s="155"/>
      <c r="E13" s="156"/>
      <c r="F13" s="157"/>
    </row>
    <row r="14" spans="1:6">
      <c r="A14" s="152">
        <v>100</v>
      </c>
      <c r="B14" s="153" t="s">
        <v>1</v>
      </c>
      <c r="C14" s="154"/>
      <c r="D14" s="155"/>
      <c r="E14" s="156"/>
      <c r="F14" s="158"/>
    </row>
    <row r="15" spans="1:6">
      <c r="A15" s="234">
        <v>101</v>
      </c>
      <c r="B15" s="160" t="s">
        <v>45</v>
      </c>
      <c r="C15" s="161" t="s">
        <v>3</v>
      </c>
      <c r="D15" s="235">
        <v>6</v>
      </c>
      <c r="E15" s="210"/>
      <c r="F15" s="226">
        <f>+D15*E15</f>
        <v>0</v>
      </c>
    </row>
    <row r="16" spans="1:6" ht="36">
      <c r="A16" s="234">
        <v>102</v>
      </c>
      <c r="B16" s="160" t="s">
        <v>46</v>
      </c>
      <c r="C16" s="161" t="s">
        <v>35</v>
      </c>
      <c r="D16" s="235">
        <v>4</v>
      </c>
      <c r="E16" s="210"/>
      <c r="F16" s="226">
        <f t="shared" ref="F16:F17" si="0">+D16*E16</f>
        <v>0</v>
      </c>
    </row>
    <row r="17" spans="1:9" ht="24">
      <c r="A17" s="234">
        <v>103</v>
      </c>
      <c r="B17" s="160" t="s">
        <v>47</v>
      </c>
      <c r="C17" s="161" t="s">
        <v>35</v>
      </c>
      <c r="D17" s="235">
        <v>4</v>
      </c>
      <c r="E17" s="210"/>
      <c r="F17" s="226">
        <f t="shared" si="0"/>
        <v>0</v>
      </c>
    </row>
    <row r="18" spans="1:9">
      <c r="A18" s="234"/>
      <c r="B18" s="160"/>
      <c r="C18" s="161"/>
      <c r="D18" s="235"/>
      <c r="E18" s="210"/>
      <c r="F18" s="211"/>
    </row>
    <row r="19" spans="1:9">
      <c r="A19" s="236"/>
      <c r="B19" s="164" t="s">
        <v>2</v>
      </c>
      <c r="C19" s="165">
        <v>100</v>
      </c>
      <c r="D19" s="239"/>
      <c r="E19" s="212"/>
      <c r="F19" s="213">
        <f>SUM(F15:F17)</f>
        <v>0</v>
      </c>
    </row>
    <row r="20" spans="1:9">
      <c r="A20" s="167"/>
      <c r="B20" s="168"/>
      <c r="C20" s="169"/>
      <c r="D20" s="235"/>
      <c r="E20" s="210"/>
      <c r="F20" s="211"/>
    </row>
    <row r="21" spans="1:9" s="116" customFormat="1" ht="15">
      <c r="A21" s="152">
        <v>200</v>
      </c>
      <c r="B21" s="153" t="s">
        <v>30</v>
      </c>
      <c r="C21" s="170"/>
      <c r="D21" s="171"/>
      <c r="E21" s="214"/>
      <c r="F21" s="215"/>
    </row>
    <row r="22" spans="1:9" s="116" customFormat="1" ht="15">
      <c r="A22" s="234">
        <v>201</v>
      </c>
      <c r="B22" s="160" t="s">
        <v>14</v>
      </c>
      <c r="C22" s="161" t="s">
        <v>3</v>
      </c>
      <c r="D22" s="150">
        <v>210</v>
      </c>
      <c r="E22" s="210"/>
      <c r="F22" s="216">
        <f>ROUND(E22*D22,2)</f>
        <v>0</v>
      </c>
    </row>
    <row r="23" spans="1:9" s="116" customFormat="1" ht="15">
      <c r="A23" s="167"/>
      <c r="B23" s="173"/>
      <c r="C23" s="174"/>
      <c r="D23" s="175"/>
      <c r="E23" s="217"/>
      <c r="F23" s="218"/>
    </row>
    <row r="24" spans="1:9" s="116" customFormat="1" ht="15">
      <c r="A24" s="236"/>
      <c r="B24" s="164" t="s">
        <v>2</v>
      </c>
      <c r="C24" s="176">
        <v>200</v>
      </c>
      <c r="D24" s="177"/>
      <c r="E24" s="219"/>
      <c r="F24" s="220">
        <f>F22</f>
        <v>0</v>
      </c>
    </row>
    <row r="25" spans="1:9" s="116" customFormat="1" ht="15">
      <c r="A25" s="167"/>
      <c r="B25" s="172"/>
      <c r="C25" s="170"/>
      <c r="D25" s="171"/>
      <c r="E25" s="214"/>
      <c r="F25" s="215"/>
    </row>
    <row r="26" spans="1:9" ht="19.5">
      <c r="A26" s="202" t="s">
        <v>37</v>
      </c>
      <c r="B26" s="203" t="s">
        <v>28</v>
      </c>
      <c r="C26" s="204"/>
      <c r="D26" s="205"/>
      <c r="E26" s="221"/>
      <c r="F26" s="222"/>
    </row>
    <row r="27" spans="1:9">
      <c r="A27" s="178"/>
      <c r="B27" s="179"/>
      <c r="C27" s="169"/>
      <c r="D27" s="235"/>
      <c r="E27" s="210"/>
      <c r="F27" s="211"/>
    </row>
    <row r="28" spans="1:9">
      <c r="A28" s="242">
        <v>300</v>
      </c>
      <c r="B28" s="184" t="s">
        <v>34</v>
      </c>
      <c r="C28" s="185"/>
      <c r="D28" s="244"/>
      <c r="E28" s="223"/>
      <c r="F28" s="211"/>
    </row>
    <row r="29" spans="1:9">
      <c r="A29" s="234">
        <v>301</v>
      </c>
      <c r="B29" s="160" t="s">
        <v>48</v>
      </c>
      <c r="C29" s="161" t="s">
        <v>3</v>
      </c>
      <c r="D29" s="235">
        <v>1513.79</v>
      </c>
      <c r="E29" s="210"/>
      <c r="F29" s="226">
        <f t="shared" ref="F29" si="1">+D29*E29</f>
        <v>0</v>
      </c>
    </row>
    <row r="30" spans="1:9">
      <c r="A30" s="234"/>
      <c r="B30" s="160"/>
      <c r="C30" s="161"/>
      <c r="D30" s="235"/>
      <c r="E30" s="210"/>
      <c r="F30" s="211"/>
    </row>
    <row r="31" spans="1:9">
      <c r="A31" s="236"/>
      <c r="B31" s="164" t="s">
        <v>2</v>
      </c>
      <c r="C31" s="165">
        <v>300</v>
      </c>
      <c r="D31" s="239"/>
      <c r="E31" s="212"/>
      <c r="F31" s="213">
        <f>SUM(F29:F30)</f>
        <v>0</v>
      </c>
      <c r="I31" s="254"/>
    </row>
    <row r="32" spans="1:9">
      <c r="A32" s="240"/>
      <c r="B32" s="180"/>
      <c r="C32" s="186"/>
      <c r="D32" s="235"/>
      <c r="E32" s="210"/>
      <c r="F32" s="211"/>
    </row>
    <row r="33" spans="1:6">
      <c r="A33" s="242">
        <v>400</v>
      </c>
      <c r="B33" s="184" t="s">
        <v>39</v>
      </c>
      <c r="C33" s="185"/>
      <c r="D33" s="244"/>
      <c r="E33" s="223"/>
      <c r="F33" s="211"/>
    </row>
    <row r="34" spans="1:6" ht="24" customHeight="1">
      <c r="A34" s="234">
        <v>401</v>
      </c>
      <c r="B34" s="160" t="s">
        <v>49</v>
      </c>
      <c r="C34" s="161" t="s">
        <v>3</v>
      </c>
      <c r="D34" s="235">
        <v>34.51</v>
      </c>
      <c r="E34" s="210"/>
      <c r="F34" s="226">
        <f t="shared" ref="F34" si="2">+D34*E34</f>
        <v>0</v>
      </c>
    </row>
    <row r="35" spans="1:6">
      <c r="A35" s="234">
        <v>402</v>
      </c>
      <c r="B35" s="160" t="s">
        <v>50</v>
      </c>
      <c r="C35" s="161" t="s">
        <v>15</v>
      </c>
      <c r="D35" s="235">
        <v>2.42</v>
      </c>
      <c r="E35" s="210"/>
      <c r="F35" s="226">
        <f t="shared" ref="F35:F36" si="3">+D35*E35</f>
        <v>0</v>
      </c>
    </row>
    <row r="36" spans="1:6">
      <c r="A36" s="234">
        <v>403</v>
      </c>
      <c r="B36" s="160" t="s">
        <v>51</v>
      </c>
      <c r="C36" s="161" t="s">
        <v>12</v>
      </c>
      <c r="D36" s="235">
        <v>345.05</v>
      </c>
      <c r="E36" s="210"/>
      <c r="F36" s="226">
        <f t="shared" si="3"/>
        <v>0</v>
      </c>
    </row>
    <row r="37" spans="1:6">
      <c r="A37" s="234"/>
      <c r="B37" s="160"/>
      <c r="C37" s="161"/>
      <c r="D37" s="235"/>
      <c r="E37" s="210"/>
      <c r="F37" s="211"/>
    </row>
    <row r="38" spans="1:6">
      <c r="A38" s="236"/>
      <c r="B38" s="164" t="s">
        <v>2</v>
      </c>
      <c r="C38" s="165">
        <v>400</v>
      </c>
      <c r="D38" s="239"/>
      <c r="E38" s="212"/>
      <c r="F38" s="213">
        <f>SUM(F34:F37)</f>
        <v>0</v>
      </c>
    </row>
    <row r="39" spans="1:6">
      <c r="A39" s="240"/>
      <c r="B39" s="180"/>
      <c r="C39" s="186"/>
      <c r="D39" s="235"/>
      <c r="E39" s="210"/>
      <c r="F39" s="211"/>
    </row>
    <row r="40" spans="1:6">
      <c r="A40" s="242">
        <v>500</v>
      </c>
      <c r="B40" s="187" t="s">
        <v>33</v>
      </c>
      <c r="C40" s="185"/>
      <c r="D40" s="244"/>
      <c r="E40" s="223"/>
      <c r="F40" s="211"/>
    </row>
    <row r="41" spans="1:6" s="232" customFormat="1" ht="36">
      <c r="A41" s="234">
        <v>501</v>
      </c>
      <c r="B41" s="160" t="s">
        <v>52</v>
      </c>
      <c r="C41" s="161" t="s">
        <v>3</v>
      </c>
      <c r="D41" s="235">
        <v>1513.79</v>
      </c>
      <c r="E41" s="248"/>
      <c r="F41" s="253">
        <f t="shared" ref="F41" si="4">+D41*E41</f>
        <v>0</v>
      </c>
    </row>
    <row r="42" spans="1:6" s="232" customFormat="1" ht="36">
      <c r="A42" s="234">
        <v>502</v>
      </c>
      <c r="B42" s="160" t="s">
        <v>53</v>
      </c>
      <c r="C42" s="161" t="s">
        <v>15</v>
      </c>
      <c r="D42" s="235">
        <v>454.14</v>
      </c>
      <c r="E42" s="248"/>
      <c r="F42" s="253">
        <f t="shared" ref="F42" si="5">+D42*E42</f>
        <v>0</v>
      </c>
    </row>
    <row r="43" spans="1:6" ht="36">
      <c r="A43" s="234">
        <v>503</v>
      </c>
      <c r="B43" s="160" t="s">
        <v>54</v>
      </c>
      <c r="C43" s="161" t="s">
        <v>3</v>
      </c>
      <c r="D43" s="235">
        <v>1513.79</v>
      </c>
      <c r="E43" s="210"/>
      <c r="F43" s="226">
        <f t="shared" ref="F43:F44" si="6">+D43*E43</f>
        <v>0</v>
      </c>
    </row>
    <row r="44" spans="1:6">
      <c r="A44" s="234">
        <v>504</v>
      </c>
      <c r="B44" s="160" t="s">
        <v>55</v>
      </c>
      <c r="C44" s="161" t="s">
        <v>15</v>
      </c>
      <c r="D44" s="235">
        <v>75.69</v>
      </c>
      <c r="E44" s="210"/>
      <c r="F44" s="226">
        <f t="shared" si="6"/>
        <v>0</v>
      </c>
    </row>
    <row r="45" spans="1:6" s="232" customFormat="1" ht="27.75" customHeight="1">
      <c r="A45" s="234">
        <v>505</v>
      </c>
      <c r="B45" s="160" t="s">
        <v>56</v>
      </c>
      <c r="C45" s="161" t="s">
        <v>3</v>
      </c>
      <c r="D45" s="235">
        <v>1513.79</v>
      </c>
      <c r="E45" s="248"/>
      <c r="F45" s="253">
        <f t="shared" ref="F45" si="7">+D45*E45</f>
        <v>0</v>
      </c>
    </row>
    <row r="46" spans="1:6" s="232" customFormat="1">
      <c r="A46" s="234">
        <v>506</v>
      </c>
      <c r="B46" s="160" t="s">
        <v>43</v>
      </c>
      <c r="C46" s="161" t="s">
        <v>15</v>
      </c>
      <c r="D46" s="235">
        <v>227.07</v>
      </c>
      <c r="E46" s="248"/>
      <c r="F46" s="253">
        <f t="shared" ref="F46" si="8">+D46*E46</f>
        <v>0</v>
      </c>
    </row>
    <row r="47" spans="1:6" s="232" customFormat="1" ht="26.25" customHeight="1">
      <c r="A47" s="234">
        <v>507</v>
      </c>
      <c r="B47" s="160" t="s">
        <v>57</v>
      </c>
      <c r="C47" s="161" t="s">
        <v>3</v>
      </c>
      <c r="D47" s="235">
        <v>33.549999999999997</v>
      </c>
      <c r="E47" s="248"/>
      <c r="F47" s="253">
        <f t="shared" ref="F47" si="9">+D47*E47</f>
        <v>0</v>
      </c>
    </row>
    <row r="48" spans="1:6" s="232" customFormat="1" ht="26.25" customHeight="1">
      <c r="A48" s="234">
        <v>508</v>
      </c>
      <c r="B48" s="160" t="s">
        <v>58</v>
      </c>
      <c r="C48" s="161" t="s">
        <v>3</v>
      </c>
      <c r="D48" s="235">
        <v>20.13</v>
      </c>
      <c r="E48" s="248"/>
      <c r="F48" s="253">
        <f t="shared" ref="F48" si="10">+D48*E48</f>
        <v>0</v>
      </c>
    </row>
    <row r="49" spans="1:6">
      <c r="A49" s="234"/>
      <c r="B49" s="160"/>
      <c r="C49" s="161"/>
      <c r="D49" s="235"/>
      <c r="E49" s="210"/>
      <c r="F49" s="211"/>
    </row>
    <row r="50" spans="1:6">
      <c r="A50" s="236"/>
      <c r="B50" s="164" t="s">
        <v>2</v>
      </c>
      <c r="C50" s="165">
        <v>500</v>
      </c>
      <c r="D50" s="239"/>
      <c r="E50" s="212"/>
      <c r="F50" s="213">
        <f>SUM(F41:F48)</f>
        <v>0</v>
      </c>
    </row>
    <row r="51" spans="1:6">
      <c r="A51" s="240"/>
      <c r="B51" s="180"/>
      <c r="C51" s="186"/>
      <c r="D51" s="235"/>
      <c r="E51" s="210"/>
      <c r="F51" s="211"/>
    </row>
    <row r="52" spans="1:6" s="232" customFormat="1">
      <c r="A52" s="242">
        <v>600</v>
      </c>
      <c r="B52" s="246" t="s">
        <v>40</v>
      </c>
      <c r="C52" s="243"/>
      <c r="D52" s="244"/>
      <c r="E52" s="252"/>
      <c r="F52" s="249"/>
    </row>
    <row r="53" spans="1:6" s="232" customFormat="1">
      <c r="A53" s="234">
        <v>601</v>
      </c>
      <c r="B53" s="160" t="s">
        <v>59</v>
      </c>
      <c r="C53" s="161" t="s">
        <v>12</v>
      </c>
      <c r="D53" s="235">
        <v>159.66</v>
      </c>
      <c r="E53" s="248"/>
      <c r="F53" s="253">
        <f t="shared" ref="F53" si="11">+D53*E53</f>
        <v>0</v>
      </c>
    </row>
    <row r="54" spans="1:6" s="232" customFormat="1">
      <c r="A54" s="234"/>
      <c r="B54" s="160"/>
      <c r="C54" s="161"/>
      <c r="D54" s="235"/>
      <c r="E54" s="248"/>
      <c r="F54" s="249"/>
    </row>
    <row r="55" spans="1:6" s="232" customFormat="1">
      <c r="A55" s="236"/>
      <c r="B55" s="237" t="s">
        <v>2</v>
      </c>
      <c r="C55" s="238">
        <v>600</v>
      </c>
      <c r="D55" s="239"/>
      <c r="E55" s="250"/>
      <c r="F55" s="251">
        <f>SUM(F53:F53)</f>
        <v>0</v>
      </c>
    </row>
    <row r="56" spans="1:6" s="232" customFormat="1">
      <c r="A56" s="240"/>
      <c r="B56" s="241"/>
      <c r="C56" s="245"/>
      <c r="D56" s="235"/>
      <c r="E56" s="248"/>
      <c r="F56" s="249"/>
    </row>
    <row r="57" spans="1:6">
      <c r="A57" s="240"/>
      <c r="B57" s="180"/>
      <c r="C57" s="181"/>
      <c r="D57" s="235"/>
      <c r="E57" s="210"/>
      <c r="F57" s="211"/>
    </row>
    <row r="58" spans="1:6" ht="19.5">
      <c r="A58" s="202" t="s">
        <v>29</v>
      </c>
      <c r="B58" s="203" t="s">
        <v>32</v>
      </c>
      <c r="C58" s="204"/>
      <c r="D58" s="205"/>
      <c r="E58" s="221"/>
      <c r="F58" s="222"/>
    </row>
    <row r="59" spans="1:6" ht="19.5">
      <c r="A59" s="202"/>
      <c r="B59" s="203"/>
      <c r="C59" s="204"/>
      <c r="D59" s="205"/>
      <c r="E59" s="221"/>
      <c r="F59" s="222"/>
    </row>
    <row r="60" spans="1:6">
      <c r="A60" s="242">
        <v>700</v>
      </c>
      <c r="B60" s="184" t="s">
        <v>34</v>
      </c>
      <c r="C60" s="185"/>
      <c r="D60" s="244"/>
      <c r="E60" s="223"/>
      <c r="F60" s="211"/>
    </row>
    <row r="61" spans="1:6">
      <c r="A61" s="234">
        <v>701</v>
      </c>
      <c r="B61" s="160" t="s">
        <v>60</v>
      </c>
      <c r="C61" s="161" t="s">
        <v>12</v>
      </c>
      <c r="D61" s="235">
        <v>159.56</v>
      </c>
      <c r="E61" s="210"/>
      <c r="F61" s="226">
        <f t="shared" ref="F61" si="12">+D61*E61</f>
        <v>0</v>
      </c>
    </row>
    <row r="62" spans="1:6">
      <c r="A62" s="234"/>
      <c r="B62" s="160"/>
      <c r="C62" s="161"/>
      <c r="D62" s="235"/>
      <c r="E62" s="210"/>
      <c r="F62" s="211"/>
    </row>
    <row r="63" spans="1:6">
      <c r="A63" s="236"/>
      <c r="B63" s="164" t="s">
        <v>2</v>
      </c>
      <c r="C63" s="165">
        <v>700</v>
      </c>
      <c r="D63" s="239"/>
      <c r="E63" s="212"/>
      <c r="F63" s="213">
        <f>SUM(F61:F62)</f>
        <v>0</v>
      </c>
    </row>
    <row r="64" spans="1:6">
      <c r="A64" s="240"/>
      <c r="B64" s="180"/>
      <c r="C64" s="186"/>
      <c r="D64" s="235"/>
      <c r="E64" s="210"/>
      <c r="F64" s="211"/>
    </row>
    <row r="65" spans="1:6">
      <c r="A65" s="242">
        <v>800</v>
      </c>
      <c r="B65" s="188" t="s">
        <v>31</v>
      </c>
      <c r="C65" s="185"/>
      <c r="D65" s="244"/>
      <c r="E65" s="223"/>
      <c r="F65" s="211"/>
    </row>
    <row r="66" spans="1:6" s="233" customFormat="1" ht="24">
      <c r="A66" s="234">
        <v>801</v>
      </c>
      <c r="B66" s="160" t="s">
        <v>61</v>
      </c>
      <c r="C66" s="161" t="s">
        <v>12</v>
      </c>
      <c r="D66" s="247">
        <v>159.56</v>
      </c>
      <c r="E66" s="248"/>
      <c r="F66" s="253">
        <f t="shared" ref="F66:F68" si="13">+D66*E66</f>
        <v>0</v>
      </c>
    </row>
    <row r="67" spans="1:6" s="233" customFormat="1" ht="27" customHeight="1">
      <c r="A67" s="234">
        <v>802</v>
      </c>
      <c r="B67" s="160" t="s">
        <v>38</v>
      </c>
      <c r="C67" s="161" t="s">
        <v>12</v>
      </c>
      <c r="D67" s="235">
        <v>159.56</v>
      </c>
      <c r="E67" s="248"/>
      <c r="F67" s="253">
        <f t="shared" ref="F67" si="14">+D67*E67</f>
        <v>0</v>
      </c>
    </row>
    <row r="68" spans="1:6" s="233" customFormat="1">
      <c r="A68" s="234">
        <v>803</v>
      </c>
      <c r="B68" s="160" t="s">
        <v>62</v>
      </c>
      <c r="C68" s="161" t="s">
        <v>15</v>
      </c>
      <c r="D68" s="235">
        <v>6.38</v>
      </c>
      <c r="E68" s="248"/>
      <c r="F68" s="253">
        <f t="shared" si="13"/>
        <v>0</v>
      </c>
    </row>
    <row r="69" spans="1:6" s="233" customFormat="1">
      <c r="A69" s="234">
        <v>804</v>
      </c>
      <c r="B69" s="160" t="s">
        <v>63</v>
      </c>
      <c r="C69" s="161" t="s">
        <v>15</v>
      </c>
      <c r="D69" s="235">
        <v>1.6</v>
      </c>
      <c r="E69" s="248"/>
      <c r="F69" s="253">
        <f t="shared" ref="F69" si="15">+D69*E69</f>
        <v>0</v>
      </c>
    </row>
    <row r="70" spans="1:6" s="233" customFormat="1" ht="36">
      <c r="A70" s="234">
        <v>805</v>
      </c>
      <c r="B70" s="160" t="s">
        <v>36</v>
      </c>
      <c r="C70" s="161" t="s">
        <v>13</v>
      </c>
      <c r="D70" s="255">
        <v>3</v>
      </c>
      <c r="E70" s="248"/>
      <c r="F70" s="256">
        <f>ROUND(E70*D70,2)</f>
        <v>0</v>
      </c>
    </row>
    <row r="71" spans="1:6">
      <c r="A71" s="234"/>
      <c r="B71" s="160"/>
      <c r="C71" s="161"/>
      <c r="D71" s="162"/>
      <c r="E71" s="210"/>
      <c r="F71" s="211"/>
    </row>
    <row r="72" spans="1:6">
      <c r="A72" s="163"/>
      <c r="B72" s="164" t="s">
        <v>2</v>
      </c>
      <c r="C72" s="165">
        <f>A65</f>
        <v>800</v>
      </c>
      <c r="D72" s="166"/>
      <c r="E72" s="212"/>
      <c r="F72" s="213">
        <f>SUM(F66:F71)</f>
        <v>0</v>
      </c>
    </row>
    <row r="73" spans="1:6" s="151" customFormat="1">
      <c r="A73" s="159"/>
      <c r="B73" s="189"/>
      <c r="C73" s="190"/>
      <c r="D73" s="191"/>
      <c r="E73" s="224"/>
      <c r="F73" s="225"/>
    </row>
    <row r="74" spans="1:6">
      <c r="A74" s="192"/>
      <c r="B74" s="194"/>
      <c r="C74" s="193"/>
      <c r="D74" s="182"/>
      <c r="E74" s="183"/>
      <c r="F74" s="195"/>
    </row>
    <row r="75" spans="1:6" s="231" customFormat="1" ht="19.5">
      <c r="A75" s="227"/>
      <c r="B75" s="228" t="s">
        <v>16</v>
      </c>
      <c r="C75" s="229"/>
      <c r="D75" s="230"/>
      <c r="E75" s="261">
        <f>F19+F24+F31+F38+F50+F63+F72+F55</f>
        <v>0</v>
      </c>
      <c r="F75" s="262"/>
    </row>
    <row r="76" spans="1:6" s="231" customFormat="1" ht="19.5">
      <c r="A76" s="227"/>
      <c r="B76" s="228" t="s">
        <v>64</v>
      </c>
      <c r="C76" s="229"/>
      <c r="D76" s="230"/>
      <c r="E76" s="259">
        <f>E75*0</f>
        <v>0</v>
      </c>
      <c r="F76" s="260"/>
    </row>
    <row r="77" spans="1:6" s="231" customFormat="1" ht="19.5">
      <c r="A77" s="227"/>
      <c r="B77" s="228" t="s">
        <v>16</v>
      </c>
      <c r="C77" s="229"/>
      <c r="D77" s="230"/>
      <c r="E77" s="257">
        <f>E75+E76</f>
        <v>0</v>
      </c>
      <c r="F77" s="258"/>
    </row>
  </sheetData>
  <mergeCells count="3">
    <mergeCell ref="E77:F77"/>
    <mergeCell ref="E76:F76"/>
    <mergeCell ref="E75:F75"/>
  </mergeCells>
  <pageMargins left="0.9055118110236221" right="0.51181102362204722" top="0.78740157480314965" bottom="0.78740157480314965" header="0.31496062992125984" footer="0.31496062992125984"/>
  <pageSetup paperSize="9" scale="70" orientation="portrait" r:id="rId1"/>
  <rowBreaks count="1" manualBreakCount="1">
    <brk id="57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9"/>
  <sheetViews>
    <sheetView view="pageBreakPreview" zoomScaleSheetLayoutView="100" workbookViewId="0">
      <selection activeCell="D26" sqref="D26"/>
    </sheetView>
  </sheetViews>
  <sheetFormatPr defaultRowHeight="12"/>
  <cols>
    <col min="1" max="1" width="6.7109375" style="4" customWidth="1"/>
    <col min="2" max="2" width="30.7109375" style="4" customWidth="1"/>
    <col min="3" max="6" width="10.7109375" style="4" customWidth="1"/>
    <col min="7" max="7" width="15.7109375" style="4" customWidth="1"/>
    <col min="8" max="251" width="9.140625" style="4"/>
    <col min="252" max="252" width="6.7109375" style="4" customWidth="1"/>
    <col min="253" max="253" width="30.7109375" style="4" customWidth="1"/>
    <col min="254" max="259" width="10.7109375" style="4" customWidth="1"/>
    <col min="260" max="260" width="15.7109375" style="4" customWidth="1"/>
    <col min="261" max="261" width="9.140625" style="4"/>
    <col min="262" max="262" width="24.5703125" style="4" customWidth="1"/>
    <col min="263" max="507" width="9.140625" style="4"/>
    <col min="508" max="508" width="6.7109375" style="4" customWidth="1"/>
    <col min="509" max="509" width="30.7109375" style="4" customWidth="1"/>
    <col min="510" max="515" width="10.7109375" style="4" customWidth="1"/>
    <col min="516" max="516" width="15.7109375" style="4" customWidth="1"/>
    <col min="517" max="517" width="9.140625" style="4"/>
    <col min="518" max="518" width="24.5703125" style="4" customWidth="1"/>
    <col min="519" max="763" width="9.140625" style="4"/>
    <col min="764" max="764" width="6.7109375" style="4" customWidth="1"/>
    <col min="765" max="765" width="30.7109375" style="4" customWidth="1"/>
    <col min="766" max="771" width="10.7109375" style="4" customWidth="1"/>
    <col min="772" max="772" width="15.7109375" style="4" customWidth="1"/>
    <col min="773" max="773" width="9.140625" style="4"/>
    <col min="774" max="774" width="24.5703125" style="4" customWidth="1"/>
    <col min="775" max="1019" width="9.140625" style="4"/>
    <col min="1020" max="1020" width="6.7109375" style="4" customWidth="1"/>
    <col min="1021" max="1021" width="30.7109375" style="4" customWidth="1"/>
    <col min="1022" max="1027" width="10.7109375" style="4" customWidth="1"/>
    <col min="1028" max="1028" width="15.7109375" style="4" customWidth="1"/>
    <col min="1029" max="1029" width="9.140625" style="4"/>
    <col min="1030" max="1030" width="24.5703125" style="4" customWidth="1"/>
    <col min="1031" max="1275" width="9.140625" style="4"/>
    <col min="1276" max="1276" width="6.7109375" style="4" customWidth="1"/>
    <col min="1277" max="1277" width="30.7109375" style="4" customWidth="1"/>
    <col min="1278" max="1283" width="10.7109375" style="4" customWidth="1"/>
    <col min="1284" max="1284" width="15.7109375" style="4" customWidth="1"/>
    <col min="1285" max="1285" width="9.140625" style="4"/>
    <col min="1286" max="1286" width="24.5703125" style="4" customWidth="1"/>
    <col min="1287" max="1531" width="9.140625" style="4"/>
    <col min="1532" max="1532" width="6.7109375" style="4" customWidth="1"/>
    <col min="1533" max="1533" width="30.7109375" style="4" customWidth="1"/>
    <col min="1534" max="1539" width="10.7109375" style="4" customWidth="1"/>
    <col min="1540" max="1540" width="15.7109375" style="4" customWidth="1"/>
    <col min="1541" max="1541" width="9.140625" style="4"/>
    <col min="1542" max="1542" width="24.5703125" style="4" customWidth="1"/>
    <col min="1543" max="1787" width="9.140625" style="4"/>
    <col min="1788" max="1788" width="6.7109375" style="4" customWidth="1"/>
    <col min="1789" max="1789" width="30.7109375" style="4" customWidth="1"/>
    <col min="1790" max="1795" width="10.7109375" style="4" customWidth="1"/>
    <col min="1796" max="1796" width="15.7109375" style="4" customWidth="1"/>
    <col min="1797" max="1797" width="9.140625" style="4"/>
    <col min="1798" max="1798" width="24.5703125" style="4" customWidth="1"/>
    <col min="1799" max="2043" width="9.140625" style="4"/>
    <col min="2044" max="2044" width="6.7109375" style="4" customWidth="1"/>
    <col min="2045" max="2045" width="30.7109375" style="4" customWidth="1"/>
    <col min="2046" max="2051" width="10.7109375" style="4" customWidth="1"/>
    <col min="2052" max="2052" width="15.7109375" style="4" customWidth="1"/>
    <col min="2053" max="2053" width="9.140625" style="4"/>
    <col min="2054" max="2054" width="24.5703125" style="4" customWidth="1"/>
    <col min="2055" max="2299" width="9.140625" style="4"/>
    <col min="2300" max="2300" width="6.7109375" style="4" customWidth="1"/>
    <col min="2301" max="2301" width="30.7109375" style="4" customWidth="1"/>
    <col min="2302" max="2307" width="10.7109375" style="4" customWidth="1"/>
    <col min="2308" max="2308" width="15.7109375" style="4" customWidth="1"/>
    <col min="2309" max="2309" width="9.140625" style="4"/>
    <col min="2310" max="2310" width="24.5703125" style="4" customWidth="1"/>
    <col min="2311" max="2555" width="9.140625" style="4"/>
    <col min="2556" max="2556" width="6.7109375" style="4" customWidth="1"/>
    <col min="2557" max="2557" width="30.7109375" style="4" customWidth="1"/>
    <col min="2558" max="2563" width="10.7109375" style="4" customWidth="1"/>
    <col min="2564" max="2564" width="15.7109375" style="4" customWidth="1"/>
    <col min="2565" max="2565" width="9.140625" style="4"/>
    <col min="2566" max="2566" width="24.5703125" style="4" customWidth="1"/>
    <col min="2567" max="2811" width="9.140625" style="4"/>
    <col min="2812" max="2812" width="6.7109375" style="4" customWidth="1"/>
    <col min="2813" max="2813" width="30.7109375" style="4" customWidth="1"/>
    <col min="2814" max="2819" width="10.7109375" style="4" customWidth="1"/>
    <col min="2820" max="2820" width="15.7109375" style="4" customWidth="1"/>
    <col min="2821" max="2821" width="9.140625" style="4"/>
    <col min="2822" max="2822" width="24.5703125" style="4" customWidth="1"/>
    <col min="2823" max="3067" width="9.140625" style="4"/>
    <col min="3068" max="3068" width="6.7109375" style="4" customWidth="1"/>
    <col min="3069" max="3069" width="30.7109375" style="4" customWidth="1"/>
    <col min="3070" max="3075" width="10.7109375" style="4" customWidth="1"/>
    <col min="3076" max="3076" width="15.7109375" style="4" customWidth="1"/>
    <col min="3077" max="3077" width="9.140625" style="4"/>
    <col min="3078" max="3078" width="24.5703125" style="4" customWidth="1"/>
    <col min="3079" max="3323" width="9.140625" style="4"/>
    <col min="3324" max="3324" width="6.7109375" style="4" customWidth="1"/>
    <col min="3325" max="3325" width="30.7109375" style="4" customWidth="1"/>
    <col min="3326" max="3331" width="10.7109375" style="4" customWidth="1"/>
    <col min="3332" max="3332" width="15.7109375" style="4" customWidth="1"/>
    <col min="3333" max="3333" width="9.140625" style="4"/>
    <col min="3334" max="3334" width="24.5703125" style="4" customWidth="1"/>
    <col min="3335" max="3579" width="9.140625" style="4"/>
    <col min="3580" max="3580" width="6.7109375" style="4" customWidth="1"/>
    <col min="3581" max="3581" width="30.7109375" style="4" customWidth="1"/>
    <col min="3582" max="3587" width="10.7109375" style="4" customWidth="1"/>
    <col min="3588" max="3588" width="15.7109375" style="4" customWidth="1"/>
    <col min="3589" max="3589" width="9.140625" style="4"/>
    <col min="3590" max="3590" width="24.5703125" style="4" customWidth="1"/>
    <col min="3591" max="3835" width="9.140625" style="4"/>
    <col min="3836" max="3836" width="6.7109375" style="4" customWidth="1"/>
    <col min="3837" max="3837" width="30.7109375" style="4" customWidth="1"/>
    <col min="3838" max="3843" width="10.7109375" style="4" customWidth="1"/>
    <col min="3844" max="3844" width="15.7109375" style="4" customWidth="1"/>
    <col min="3845" max="3845" width="9.140625" style="4"/>
    <col min="3846" max="3846" width="24.5703125" style="4" customWidth="1"/>
    <col min="3847" max="4091" width="9.140625" style="4"/>
    <col min="4092" max="4092" width="6.7109375" style="4" customWidth="1"/>
    <col min="4093" max="4093" width="30.7109375" style="4" customWidth="1"/>
    <col min="4094" max="4099" width="10.7109375" style="4" customWidth="1"/>
    <col min="4100" max="4100" width="15.7109375" style="4" customWidth="1"/>
    <col min="4101" max="4101" width="9.140625" style="4"/>
    <col min="4102" max="4102" width="24.5703125" style="4" customWidth="1"/>
    <col min="4103" max="4347" width="9.140625" style="4"/>
    <col min="4348" max="4348" width="6.7109375" style="4" customWidth="1"/>
    <col min="4349" max="4349" width="30.7109375" style="4" customWidth="1"/>
    <col min="4350" max="4355" width="10.7109375" style="4" customWidth="1"/>
    <col min="4356" max="4356" width="15.7109375" style="4" customWidth="1"/>
    <col min="4357" max="4357" width="9.140625" style="4"/>
    <col min="4358" max="4358" width="24.5703125" style="4" customWidth="1"/>
    <col min="4359" max="4603" width="9.140625" style="4"/>
    <col min="4604" max="4604" width="6.7109375" style="4" customWidth="1"/>
    <col min="4605" max="4605" width="30.7109375" style="4" customWidth="1"/>
    <col min="4606" max="4611" width="10.7109375" style="4" customWidth="1"/>
    <col min="4612" max="4612" width="15.7109375" style="4" customWidth="1"/>
    <col min="4613" max="4613" width="9.140625" style="4"/>
    <col min="4614" max="4614" width="24.5703125" style="4" customWidth="1"/>
    <col min="4615" max="4859" width="9.140625" style="4"/>
    <col min="4860" max="4860" width="6.7109375" style="4" customWidth="1"/>
    <col min="4861" max="4861" width="30.7109375" style="4" customWidth="1"/>
    <col min="4862" max="4867" width="10.7109375" style="4" customWidth="1"/>
    <col min="4868" max="4868" width="15.7109375" style="4" customWidth="1"/>
    <col min="4869" max="4869" width="9.140625" style="4"/>
    <col min="4870" max="4870" width="24.5703125" style="4" customWidth="1"/>
    <col min="4871" max="5115" width="9.140625" style="4"/>
    <col min="5116" max="5116" width="6.7109375" style="4" customWidth="1"/>
    <col min="5117" max="5117" width="30.7109375" style="4" customWidth="1"/>
    <col min="5118" max="5123" width="10.7109375" style="4" customWidth="1"/>
    <col min="5124" max="5124" width="15.7109375" style="4" customWidth="1"/>
    <col min="5125" max="5125" width="9.140625" style="4"/>
    <col min="5126" max="5126" width="24.5703125" style="4" customWidth="1"/>
    <col min="5127" max="5371" width="9.140625" style="4"/>
    <col min="5372" max="5372" width="6.7109375" style="4" customWidth="1"/>
    <col min="5373" max="5373" width="30.7109375" style="4" customWidth="1"/>
    <col min="5374" max="5379" width="10.7109375" style="4" customWidth="1"/>
    <col min="5380" max="5380" width="15.7109375" style="4" customWidth="1"/>
    <col min="5381" max="5381" width="9.140625" style="4"/>
    <col min="5382" max="5382" width="24.5703125" style="4" customWidth="1"/>
    <col min="5383" max="5627" width="9.140625" style="4"/>
    <col min="5628" max="5628" width="6.7109375" style="4" customWidth="1"/>
    <col min="5629" max="5629" width="30.7109375" style="4" customWidth="1"/>
    <col min="5630" max="5635" width="10.7109375" style="4" customWidth="1"/>
    <col min="5636" max="5636" width="15.7109375" style="4" customWidth="1"/>
    <col min="5637" max="5637" width="9.140625" style="4"/>
    <col min="5638" max="5638" width="24.5703125" style="4" customWidth="1"/>
    <col min="5639" max="5883" width="9.140625" style="4"/>
    <col min="5884" max="5884" width="6.7109375" style="4" customWidth="1"/>
    <col min="5885" max="5885" width="30.7109375" style="4" customWidth="1"/>
    <col min="5886" max="5891" width="10.7109375" style="4" customWidth="1"/>
    <col min="5892" max="5892" width="15.7109375" style="4" customWidth="1"/>
    <col min="5893" max="5893" width="9.140625" style="4"/>
    <col min="5894" max="5894" width="24.5703125" style="4" customWidth="1"/>
    <col min="5895" max="6139" width="9.140625" style="4"/>
    <col min="6140" max="6140" width="6.7109375" style="4" customWidth="1"/>
    <col min="6141" max="6141" width="30.7109375" style="4" customWidth="1"/>
    <col min="6142" max="6147" width="10.7109375" style="4" customWidth="1"/>
    <col min="6148" max="6148" width="15.7109375" style="4" customWidth="1"/>
    <col min="6149" max="6149" width="9.140625" style="4"/>
    <col min="6150" max="6150" width="24.5703125" style="4" customWidth="1"/>
    <col min="6151" max="6395" width="9.140625" style="4"/>
    <col min="6396" max="6396" width="6.7109375" style="4" customWidth="1"/>
    <col min="6397" max="6397" width="30.7109375" style="4" customWidth="1"/>
    <col min="6398" max="6403" width="10.7109375" style="4" customWidth="1"/>
    <col min="6404" max="6404" width="15.7109375" style="4" customWidth="1"/>
    <col min="6405" max="6405" width="9.140625" style="4"/>
    <col min="6406" max="6406" width="24.5703125" style="4" customWidth="1"/>
    <col min="6407" max="6651" width="9.140625" style="4"/>
    <col min="6652" max="6652" width="6.7109375" style="4" customWidth="1"/>
    <col min="6653" max="6653" width="30.7109375" style="4" customWidth="1"/>
    <col min="6654" max="6659" width="10.7109375" style="4" customWidth="1"/>
    <col min="6660" max="6660" width="15.7109375" style="4" customWidth="1"/>
    <col min="6661" max="6661" width="9.140625" style="4"/>
    <col min="6662" max="6662" width="24.5703125" style="4" customWidth="1"/>
    <col min="6663" max="6907" width="9.140625" style="4"/>
    <col min="6908" max="6908" width="6.7109375" style="4" customWidth="1"/>
    <col min="6909" max="6909" width="30.7109375" style="4" customWidth="1"/>
    <col min="6910" max="6915" width="10.7109375" style="4" customWidth="1"/>
    <col min="6916" max="6916" width="15.7109375" style="4" customWidth="1"/>
    <col min="6917" max="6917" width="9.140625" style="4"/>
    <col min="6918" max="6918" width="24.5703125" style="4" customWidth="1"/>
    <col min="6919" max="7163" width="9.140625" style="4"/>
    <col min="7164" max="7164" width="6.7109375" style="4" customWidth="1"/>
    <col min="7165" max="7165" width="30.7109375" style="4" customWidth="1"/>
    <col min="7166" max="7171" width="10.7109375" style="4" customWidth="1"/>
    <col min="7172" max="7172" width="15.7109375" style="4" customWidth="1"/>
    <col min="7173" max="7173" width="9.140625" style="4"/>
    <col min="7174" max="7174" width="24.5703125" style="4" customWidth="1"/>
    <col min="7175" max="7419" width="9.140625" style="4"/>
    <col min="7420" max="7420" width="6.7109375" style="4" customWidth="1"/>
    <col min="7421" max="7421" width="30.7109375" style="4" customWidth="1"/>
    <col min="7422" max="7427" width="10.7109375" style="4" customWidth="1"/>
    <col min="7428" max="7428" width="15.7109375" style="4" customWidth="1"/>
    <col min="7429" max="7429" width="9.140625" style="4"/>
    <col min="7430" max="7430" width="24.5703125" style="4" customWidth="1"/>
    <col min="7431" max="7675" width="9.140625" style="4"/>
    <col min="7676" max="7676" width="6.7109375" style="4" customWidth="1"/>
    <col min="7677" max="7677" width="30.7109375" style="4" customWidth="1"/>
    <col min="7678" max="7683" width="10.7109375" style="4" customWidth="1"/>
    <col min="7684" max="7684" width="15.7109375" style="4" customWidth="1"/>
    <col min="7685" max="7685" width="9.140625" style="4"/>
    <col min="7686" max="7686" width="24.5703125" style="4" customWidth="1"/>
    <col min="7687" max="7931" width="9.140625" style="4"/>
    <col min="7932" max="7932" width="6.7109375" style="4" customWidth="1"/>
    <col min="7933" max="7933" width="30.7109375" style="4" customWidth="1"/>
    <col min="7934" max="7939" width="10.7109375" style="4" customWidth="1"/>
    <col min="7940" max="7940" width="15.7109375" style="4" customWidth="1"/>
    <col min="7941" max="7941" width="9.140625" style="4"/>
    <col min="7942" max="7942" width="24.5703125" style="4" customWidth="1"/>
    <col min="7943" max="8187" width="9.140625" style="4"/>
    <col min="8188" max="8188" width="6.7109375" style="4" customWidth="1"/>
    <col min="8189" max="8189" width="30.7109375" style="4" customWidth="1"/>
    <col min="8190" max="8195" width="10.7109375" style="4" customWidth="1"/>
    <col min="8196" max="8196" width="15.7109375" style="4" customWidth="1"/>
    <col min="8197" max="8197" width="9.140625" style="4"/>
    <col min="8198" max="8198" width="24.5703125" style="4" customWidth="1"/>
    <col min="8199" max="8443" width="9.140625" style="4"/>
    <col min="8444" max="8444" width="6.7109375" style="4" customWidth="1"/>
    <col min="8445" max="8445" width="30.7109375" style="4" customWidth="1"/>
    <col min="8446" max="8451" width="10.7109375" style="4" customWidth="1"/>
    <col min="8452" max="8452" width="15.7109375" style="4" customWidth="1"/>
    <col min="8453" max="8453" width="9.140625" style="4"/>
    <col min="8454" max="8454" width="24.5703125" style="4" customWidth="1"/>
    <col min="8455" max="8699" width="9.140625" style="4"/>
    <col min="8700" max="8700" width="6.7109375" style="4" customWidth="1"/>
    <col min="8701" max="8701" width="30.7109375" style="4" customWidth="1"/>
    <col min="8702" max="8707" width="10.7109375" style="4" customWidth="1"/>
    <col min="8708" max="8708" width="15.7109375" style="4" customWidth="1"/>
    <col min="8709" max="8709" width="9.140625" style="4"/>
    <col min="8710" max="8710" width="24.5703125" style="4" customWidth="1"/>
    <col min="8711" max="8955" width="9.140625" style="4"/>
    <col min="8956" max="8956" width="6.7109375" style="4" customWidth="1"/>
    <col min="8957" max="8957" width="30.7109375" style="4" customWidth="1"/>
    <col min="8958" max="8963" width="10.7109375" style="4" customWidth="1"/>
    <col min="8964" max="8964" width="15.7109375" style="4" customWidth="1"/>
    <col min="8965" max="8965" width="9.140625" style="4"/>
    <col min="8966" max="8966" width="24.5703125" style="4" customWidth="1"/>
    <col min="8967" max="9211" width="9.140625" style="4"/>
    <col min="9212" max="9212" width="6.7109375" style="4" customWidth="1"/>
    <col min="9213" max="9213" width="30.7109375" style="4" customWidth="1"/>
    <col min="9214" max="9219" width="10.7109375" style="4" customWidth="1"/>
    <col min="9220" max="9220" width="15.7109375" style="4" customWidth="1"/>
    <col min="9221" max="9221" width="9.140625" style="4"/>
    <col min="9222" max="9222" width="24.5703125" style="4" customWidth="1"/>
    <col min="9223" max="9467" width="9.140625" style="4"/>
    <col min="9468" max="9468" width="6.7109375" style="4" customWidth="1"/>
    <col min="9469" max="9469" width="30.7109375" style="4" customWidth="1"/>
    <col min="9470" max="9475" width="10.7109375" style="4" customWidth="1"/>
    <col min="9476" max="9476" width="15.7109375" style="4" customWidth="1"/>
    <col min="9477" max="9477" width="9.140625" style="4"/>
    <col min="9478" max="9478" width="24.5703125" style="4" customWidth="1"/>
    <col min="9479" max="9723" width="9.140625" style="4"/>
    <col min="9724" max="9724" width="6.7109375" style="4" customWidth="1"/>
    <col min="9725" max="9725" width="30.7109375" style="4" customWidth="1"/>
    <col min="9726" max="9731" width="10.7109375" style="4" customWidth="1"/>
    <col min="9732" max="9732" width="15.7109375" style="4" customWidth="1"/>
    <col min="9733" max="9733" width="9.140625" style="4"/>
    <col min="9734" max="9734" width="24.5703125" style="4" customWidth="1"/>
    <col min="9735" max="9979" width="9.140625" style="4"/>
    <col min="9980" max="9980" width="6.7109375" style="4" customWidth="1"/>
    <col min="9981" max="9981" width="30.7109375" style="4" customWidth="1"/>
    <col min="9982" max="9987" width="10.7109375" style="4" customWidth="1"/>
    <col min="9988" max="9988" width="15.7109375" style="4" customWidth="1"/>
    <col min="9989" max="9989" width="9.140625" style="4"/>
    <col min="9990" max="9990" width="24.5703125" style="4" customWidth="1"/>
    <col min="9991" max="10235" width="9.140625" style="4"/>
    <col min="10236" max="10236" width="6.7109375" style="4" customWidth="1"/>
    <col min="10237" max="10237" width="30.7109375" style="4" customWidth="1"/>
    <col min="10238" max="10243" width="10.7109375" style="4" customWidth="1"/>
    <col min="10244" max="10244" width="15.7109375" style="4" customWidth="1"/>
    <col min="10245" max="10245" width="9.140625" style="4"/>
    <col min="10246" max="10246" width="24.5703125" style="4" customWidth="1"/>
    <col min="10247" max="10491" width="9.140625" style="4"/>
    <col min="10492" max="10492" width="6.7109375" style="4" customWidth="1"/>
    <col min="10493" max="10493" width="30.7109375" style="4" customWidth="1"/>
    <col min="10494" max="10499" width="10.7109375" style="4" customWidth="1"/>
    <col min="10500" max="10500" width="15.7109375" style="4" customWidth="1"/>
    <col min="10501" max="10501" width="9.140625" style="4"/>
    <col min="10502" max="10502" width="24.5703125" style="4" customWidth="1"/>
    <col min="10503" max="10747" width="9.140625" style="4"/>
    <col min="10748" max="10748" width="6.7109375" style="4" customWidth="1"/>
    <col min="10749" max="10749" width="30.7109375" style="4" customWidth="1"/>
    <col min="10750" max="10755" width="10.7109375" style="4" customWidth="1"/>
    <col min="10756" max="10756" width="15.7109375" style="4" customWidth="1"/>
    <col min="10757" max="10757" width="9.140625" style="4"/>
    <col min="10758" max="10758" width="24.5703125" style="4" customWidth="1"/>
    <col min="10759" max="11003" width="9.140625" style="4"/>
    <col min="11004" max="11004" width="6.7109375" style="4" customWidth="1"/>
    <col min="11005" max="11005" width="30.7109375" style="4" customWidth="1"/>
    <col min="11006" max="11011" width="10.7109375" style="4" customWidth="1"/>
    <col min="11012" max="11012" width="15.7109375" style="4" customWidth="1"/>
    <col min="11013" max="11013" width="9.140625" style="4"/>
    <col min="11014" max="11014" width="24.5703125" style="4" customWidth="1"/>
    <col min="11015" max="11259" width="9.140625" style="4"/>
    <col min="11260" max="11260" width="6.7109375" style="4" customWidth="1"/>
    <col min="11261" max="11261" width="30.7109375" style="4" customWidth="1"/>
    <col min="11262" max="11267" width="10.7109375" style="4" customWidth="1"/>
    <col min="11268" max="11268" width="15.7109375" style="4" customWidth="1"/>
    <col min="11269" max="11269" width="9.140625" style="4"/>
    <col min="11270" max="11270" width="24.5703125" style="4" customWidth="1"/>
    <col min="11271" max="11515" width="9.140625" style="4"/>
    <col min="11516" max="11516" width="6.7109375" style="4" customWidth="1"/>
    <col min="11517" max="11517" width="30.7109375" style="4" customWidth="1"/>
    <col min="11518" max="11523" width="10.7109375" style="4" customWidth="1"/>
    <col min="11524" max="11524" width="15.7109375" style="4" customWidth="1"/>
    <col min="11525" max="11525" width="9.140625" style="4"/>
    <col min="11526" max="11526" width="24.5703125" style="4" customWidth="1"/>
    <col min="11527" max="11771" width="9.140625" style="4"/>
    <col min="11772" max="11772" width="6.7109375" style="4" customWidth="1"/>
    <col min="11773" max="11773" width="30.7109375" style="4" customWidth="1"/>
    <col min="11774" max="11779" width="10.7109375" style="4" customWidth="1"/>
    <col min="11780" max="11780" width="15.7109375" style="4" customWidth="1"/>
    <col min="11781" max="11781" width="9.140625" style="4"/>
    <col min="11782" max="11782" width="24.5703125" style="4" customWidth="1"/>
    <col min="11783" max="12027" width="9.140625" style="4"/>
    <col min="12028" max="12028" width="6.7109375" style="4" customWidth="1"/>
    <col min="12029" max="12029" width="30.7109375" style="4" customWidth="1"/>
    <col min="12030" max="12035" width="10.7109375" style="4" customWidth="1"/>
    <col min="12036" max="12036" width="15.7109375" style="4" customWidth="1"/>
    <col min="12037" max="12037" width="9.140625" style="4"/>
    <col min="12038" max="12038" width="24.5703125" style="4" customWidth="1"/>
    <col min="12039" max="12283" width="9.140625" style="4"/>
    <col min="12284" max="12284" width="6.7109375" style="4" customWidth="1"/>
    <col min="12285" max="12285" width="30.7109375" style="4" customWidth="1"/>
    <col min="12286" max="12291" width="10.7109375" style="4" customWidth="1"/>
    <col min="12292" max="12292" width="15.7109375" style="4" customWidth="1"/>
    <col min="12293" max="12293" width="9.140625" style="4"/>
    <col min="12294" max="12294" width="24.5703125" style="4" customWidth="1"/>
    <col min="12295" max="12539" width="9.140625" style="4"/>
    <col min="12540" max="12540" width="6.7109375" style="4" customWidth="1"/>
    <col min="12541" max="12541" width="30.7109375" style="4" customWidth="1"/>
    <col min="12542" max="12547" width="10.7109375" style="4" customWidth="1"/>
    <col min="12548" max="12548" width="15.7109375" style="4" customWidth="1"/>
    <col min="12549" max="12549" width="9.140625" style="4"/>
    <col min="12550" max="12550" width="24.5703125" style="4" customWidth="1"/>
    <col min="12551" max="12795" width="9.140625" style="4"/>
    <col min="12796" max="12796" width="6.7109375" style="4" customWidth="1"/>
    <col min="12797" max="12797" width="30.7109375" style="4" customWidth="1"/>
    <col min="12798" max="12803" width="10.7109375" style="4" customWidth="1"/>
    <col min="12804" max="12804" width="15.7109375" style="4" customWidth="1"/>
    <col min="12805" max="12805" width="9.140625" style="4"/>
    <col min="12806" max="12806" width="24.5703125" style="4" customWidth="1"/>
    <col min="12807" max="13051" width="9.140625" style="4"/>
    <col min="13052" max="13052" width="6.7109375" style="4" customWidth="1"/>
    <col min="13053" max="13053" width="30.7109375" style="4" customWidth="1"/>
    <col min="13054" max="13059" width="10.7109375" style="4" customWidth="1"/>
    <col min="13060" max="13060" width="15.7109375" style="4" customWidth="1"/>
    <col min="13061" max="13061" width="9.140625" style="4"/>
    <col min="13062" max="13062" width="24.5703125" style="4" customWidth="1"/>
    <col min="13063" max="13307" width="9.140625" style="4"/>
    <col min="13308" max="13308" width="6.7109375" style="4" customWidth="1"/>
    <col min="13309" max="13309" width="30.7109375" style="4" customWidth="1"/>
    <col min="13310" max="13315" width="10.7109375" style="4" customWidth="1"/>
    <col min="13316" max="13316" width="15.7109375" style="4" customWidth="1"/>
    <col min="13317" max="13317" width="9.140625" style="4"/>
    <col min="13318" max="13318" width="24.5703125" style="4" customWidth="1"/>
    <col min="13319" max="13563" width="9.140625" style="4"/>
    <col min="13564" max="13564" width="6.7109375" style="4" customWidth="1"/>
    <col min="13565" max="13565" width="30.7109375" style="4" customWidth="1"/>
    <col min="13566" max="13571" width="10.7109375" style="4" customWidth="1"/>
    <col min="13572" max="13572" width="15.7109375" style="4" customWidth="1"/>
    <col min="13573" max="13573" width="9.140625" style="4"/>
    <col min="13574" max="13574" width="24.5703125" style="4" customWidth="1"/>
    <col min="13575" max="13819" width="9.140625" style="4"/>
    <col min="13820" max="13820" width="6.7109375" style="4" customWidth="1"/>
    <col min="13821" max="13821" width="30.7109375" style="4" customWidth="1"/>
    <col min="13822" max="13827" width="10.7109375" style="4" customWidth="1"/>
    <col min="13828" max="13828" width="15.7109375" style="4" customWidth="1"/>
    <col min="13829" max="13829" width="9.140625" style="4"/>
    <col min="13830" max="13830" width="24.5703125" style="4" customWidth="1"/>
    <col min="13831" max="14075" width="9.140625" style="4"/>
    <col min="14076" max="14076" width="6.7109375" style="4" customWidth="1"/>
    <col min="14077" max="14077" width="30.7109375" style="4" customWidth="1"/>
    <col min="14078" max="14083" width="10.7109375" style="4" customWidth="1"/>
    <col min="14084" max="14084" width="15.7109375" style="4" customWidth="1"/>
    <col min="14085" max="14085" width="9.140625" style="4"/>
    <col min="14086" max="14086" width="24.5703125" style="4" customWidth="1"/>
    <col min="14087" max="14331" width="9.140625" style="4"/>
    <col min="14332" max="14332" width="6.7109375" style="4" customWidth="1"/>
    <col min="14333" max="14333" width="30.7109375" style="4" customWidth="1"/>
    <col min="14334" max="14339" width="10.7109375" style="4" customWidth="1"/>
    <col min="14340" max="14340" width="15.7109375" style="4" customWidth="1"/>
    <col min="14341" max="14341" width="9.140625" style="4"/>
    <col min="14342" max="14342" width="24.5703125" style="4" customWidth="1"/>
    <col min="14343" max="14587" width="9.140625" style="4"/>
    <col min="14588" max="14588" width="6.7109375" style="4" customWidth="1"/>
    <col min="14589" max="14589" width="30.7109375" style="4" customWidth="1"/>
    <col min="14590" max="14595" width="10.7109375" style="4" customWidth="1"/>
    <col min="14596" max="14596" width="15.7109375" style="4" customWidth="1"/>
    <col min="14597" max="14597" width="9.140625" style="4"/>
    <col min="14598" max="14598" width="24.5703125" style="4" customWidth="1"/>
    <col min="14599" max="14843" width="9.140625" style="4"/>
    <col min="14844" max="14844" width="6.7109375" style="4" customWidth="1"/>
    <col min="14845" max="14845" width="30.7109375" style="4" customWidth="1"/>
    <col min="14846" max="14851" width="10.7109375" style="4" customWidth="1"/>
    <col min="14852" max="14852" width="15.7109375" style="4" customWidth="1"/>
    <col min="14853" max="14853" width="9.140625" style="4"/>
    <col min="14854" max="14854" width="24.5703125" style="4" customWidth="1"/>
    <col min="14855" max="15099" width="9.140625" style="4"/>
    <col min="15100" max="15100" width="6.7109375" style="4" customWidth="1"/>
    <col min="15101" max="15101" width="30.7109375" style="4" customWidth="1"/>
    <col min="15102" max="15107" width="10.7109375" style="4" customWidth="1"/>
    <col min="15108" max="15108" width="15.7109375" style="4" customWidth="1"/>
    <col min="15109" max="15109" width="9.140625" style="4"/>
    <col min="15110" max="15110" width="24.5703125" style="4" customWidth="1"/>
    <col min="15111" max="15355" width="9.140625" style="4"/>
    <col min="15356" max="15356" width="6.7109375" style="4" customWidth="1"/>
    <col min="15357" max="15357" width="30.7109375" style="4" customWidth="1"/>
    <col min="15358" max="15363" width="10.7109375" style="4" customWidth="1"/>
    <col min="15364" max="15364" width="15.7109375" style="4" customWidth="1"/>
    <col min="15365" max="15365" width="9.140625" style="4"/>
    <col min="15366" max="15366" width="24.5703125" style="4" customWidth="1"/>
    <col min="15367" max="15611" width="9.140625" style="4"/>
    <col min="15612" max="15612" width="6.7109375" style="4" customWidth="1"/>
    <col min="15613" max="15613" width="30.7109375" style="4" customWidth="1"/>
    <col min="15614" max="15619" width="10.7109375" style="4" customWidth="1"/>
    <col min="15620" max="15620" width="15.7109375" style="4" customWidth="1"/>
    <col min="15621" max="15621" width="9.140625" style="4"/>
    <col min="15622" max="15622" width="24.5703125" style="4" customWidth="1"/>
    <col min="15623" max="15867" width="9.140625" style="4"/>
    <col min="15868" max="15868" width="6.7109375" style="4" customWidth="1"/>
    <col min="15869" max="15869" width="30.7109375" style="4" customWidth="1"/>
    <col min="15870" max="15875" width="10.7109375" style="4" customWidth="1"/>
    <col min="15876" max="15876" width="15.7109375" style="4" customWidth="1"/>
    <col min="15877" max="15877" width="9.140625" style="4"/>
    <col min="15878" max="15878" width="24.5703125" style="4" customWidth="1"/>
    <col min="15879" max="16123" width="9.140625" style="4"/>
    <col min="16124" max="16124" width="6.7109375" style="4" customWidth="1"/>
    <col min="16125" max="16125" width="30.7109375" style="4" customWidth="1"/>
    <col min="16126" max="16131" width="10.7109375" style="4" customWidth="1"/>
    <col min="16132" max="16132" width="15.7109375" style="4" customWidth="1"/>
    <col min="16133" max="16133" width="9.140625" style="4"/>
    <col min="16134" max="16134" width="24.5703125" style="4" customWidth="1"/>
    <col min="16135" max="16384" width="9.140625" style="4"/>
  </cols>
  <sheetData>
    <row r="1" spans="1:7">
      <c r="A1" s="1"/>
      <c r="B1" s="2"/>
      <c r="C1" s="3"/>
      <c r="D1" s="3"/>
      <c r="E1" s="3"/>
      <c r="F1" s="147"/>
      <c r="G1" s="2"/>
    </row>
    <row r="2" spans="1:7" ht="13.5">
      <c r="A2" s="5"/>
      <c r="B2" s="6"/>
      <c r="C2" s="7"/>
      <c r="D2" s="8"/>
      <c r="E2" s="9"/>
      <c r="G2" s="11"/>
    </row>
    <row r="3" spans="1:7" ht="13.5">
      <c r="A3" s="12"/>
      <c r="B3" s="6"/>
      <c r="C3" s="7"/>
      <c r="D3" s="8"/>
      <c r="E3" s="9"/>
      <c r="G3" s="13"/>
    </row>
    <row r="4" spans="1:7" ht="13.5">
      <c r="A4" s="10"/>
      <c r="B4" s="6"/>
      <c r="C4" s="7" t="s">
        <v>4</v>
      </c>
      <c r="D4" s="9"/>
      <c r="E4" s="9"/>
      <c r="G4" s="11"/>
    </row>
    <row r="5" spans="1:7" ht="13.5">
      <c r="A5" s="12"/>
      <c r="B5" s="6"/>
      <c r="C5" s="14"/>
      <c r="D5" s="15"/>
      <c r="E5" s="15"/>
      <c r="G5" s="16"/>
    </row>
    <row r="6" spans="1:7" ht="37.5" customHeight="1">
      <c r="A6" s="5"/>
      <c r="B6" s="6"/>
      <c r="C6" s="265" t="s">
        <v>44</v>
      </c>
      <c r="D6" s="266"/>
      <c r="E6" s="266"/>
      <c r="F6" s="266"/>
      <c r="G6" s="17"/>
    </row>
    <row r="7" spans="1:7" ht="21.75" customHeight="1">
      <c r="A7" s="5"/>
      <c r="B7" s="6"/>
      <c r="C7" s="18"/>
      <c r="D7" s="9"/>
      <c r="E7" s="9"/>
      <c r="F7" s="110"/>
      <c r="G7" s="16"/>
    </row>
    <row r="8" spans="1:7" ht="13.5">
      <c r="A8" s="5"/>
      <c r="B8" s="6"/>
      <c r="C8" s="18" t="s">
        <v>41</v>
      </c>
      <c r="D8" s="9"/>
      <c r="E8" s="9"/>
      <c r="F8" s="110"/>
      <c r="G8" s="16"/>
    </row>
    <row r="9" spans="1:7" ht="14.25" thickBot="1">
      <c r="A9" s="19"/>
      <c r="B9" s="20"/>
      <c r="C9" s="21"/>
      <c r="D9" s="21"/>
      <c r="E9" s="22"/>
      <c r="F9" s="78"/>
      <c r="G9" s="23"/>
    </row>
    <row r="10" spans="1:7" ht="14.25" thickBot="1">
      <c r="A10" s="24"/>
      <c r="C10" s="25"/>
      <c r="D10" s="26"/>
      <c r="E10" s="27"/>
      <c r="F10" s="27"/>
      <c r="G10" s="28"/>
    </row>
    <row r="11" spans="1:7" ht="12.75" customHeight="1">
      <c r="A11" s="29"/>
      <c r="B11" s="30"/>
      <c r="C11" s="263" t="s">
        <v>5</v>
      </c>
      <c r="D11" s="264"/>
      <c r="E11" s="264"/>
      <c r="F11" s="264"/>
      <c r="G11" s="31"/>
    </row>
    <row r="12" spans="1:7">
      <c r="A12" s="32" t="s">
        <v>6</v>
      </c>
      <c r="B12" s="33" t="s">
        <v>7</v>
      </c>
      <c r="C12" s="34">
        <v>1</v>
      </c>
      <c r="D12" s="34">
        <v>2</v>
      </c>
      <c r="E12" s="34">
        <v>3</v>
      </c>
      <c r="F12" s="34">
        <v>4</v>
      </c>
      <c r="G12" s="35" t="s">
        <v>8</v>
      </c>
    </row>
    <row r="13" spans="1:7" ht="14.25" thickBot="1">
      <c r="A13" s="36"/>
      <c r="B13" s="37"/>
      <c r="C13" s="38">
        <v>30</v>
      </c>
      <c r="D13" s="38">
        <v>60</v>
      </c>
      <c r="E13" s="38">
        <v>150</v>
      </c>
      <c r="F13" s="38">
        <v>180</v>
      </c>
      <c r="G13" s="39" t="s">
        <v>9</v>
      </c>
    </row>
    <row r="14" spans="1:7" ht="13.5">
      <c r="A14" s="40"/>
      <c r="B14" s="41"/>
      <c r="C14" s="42"/>
      <c r="D14" s="42"/>
      <c r="E14" s="44"/>
      <c r="F14" s="43"/>
      <c r="G14" s="45"/>
    </row>
    <row r="15" spans="1:7" ht="12.75">
      <c r="A15" s="46">
        <v>1</v>
      </c>
      <c r="B15" s="47" t="s">
        <v>0</v>
      </c>
      <c r="C15" s="48">
        <v>0</v>
      </c>
      <c r="D15" s="48">
        <v>0</v>
      </c>
      <c r="E15" s="48">
        <v>0</v>
      </c>
      <c r="F15" s="48">
        <v>0</v>
      </c>
      <c r="G15" s="49">
        <f>SUM(C15:F15)</f>
        <v>0</v>
      </c>
    </row>
    <row r="16" spans="1:7" ht="12.75">
      <c r="A16" s="46"/>
      <c r="B16" s="47"/>
      <c r="C16" s="50">
        <f>$G16*C15</f>
        <v>0</v>
      </c>
      <c r="D16" s="50">
        <f>$G16*D15</f>
        <v>0</v>
      </c>
      <c r="E16" s="50">
        <f>$G16*E15</f>
        <v>0</v>
      </c>
      <c r="F16" s="50">
        <f>$G16*F15</f>
        <v>0</v>
      </c>
      <c r="G16" s="51">
        <f>(PLANILHA!F19+PLANILHA!F24)*(1+PLANILHA!F6)</f>
        <v>0</v>
      </c>
    </row>
    <row r="17" spans="1:7" ht="5.25" customHeight="1">
      <c r="A17" s="46"/>
      <c r="B17" s="47"/>
      <c r="C17" s="52"/>
      <c r="D17" s="52"/>
      <c r="E17" s="53"/>
      <c r="F17" s="53"/>
      <c r="G17" s="54"/>
    </row>
    <row r="18" spans="1:7" ht="12.75">
      <c r="A18" s="46" t="s">
        <v>37</v>
      </c>
      <c r="B18" s="47" t="s">
        <v>28</v>
      </c>
      <c r="C18" s="55"/>
      <c r="D18" s="55"/>
      <c r="E18" s="48">
        <v>0</v>
      </c>
      <c r="F18" s="48">
        <v>0</v>
      </c>
      <c r="G18" s="49">
        <f>SUM(C18:F18)</f>
        <v>0</v>
      </c>
    </row>
    <row r="19" spans="1:7" ht="12.75">
      <c r="A19" s="46"/>
      <c r="B19" s="47"/>
      <c r="C19" s="50"/>
      <c r="D19" s="50"/>
      <c r="E19" s="50">
        <f>$G19*E18</f>
        <v>0</v>
      </c>
      <c r="F19" s="50">
        <f>$G19*F18</f>
        <v>0</v>
      </c>
      <c r="G19" s="51">
        <f>(PLANILHA!F31+PLANILHA!F38+PLANILHA!F50+PLANILHA!F55)*(1+PLANILHA!F6)</f>
        <v>0</v>
      </c>
    </row>
    <row r="20" spans="1:7" ht="5.25" customHeight="1">
      <c r="A20" s="46"/>
      <c r="B20" s="47"/>
      <c r="C20" s="52"/>
      <c r="D20" s="52"/>
      <c r="E20" s="50"/>
      <c r="F20" s="50"/>
      <c r="G20" s="51"/>
    </row>
    <row r="21" spans="1:7" ht="12.75">
      <c r="A21" s="46" t="s">
        <v>29</v>
      </c>
      <c r="B21" s="47" t="s">
        <v>32</v>
      </c>
      <c r="C21" s="48">
        <v>0</v>
      </c>
      <c r="D21" s="48">
        <v>0</v>
      </c>
      <c r="E21" s="55"/>
      <c r="F21" s="55"/>
      <c r="G21" s="49">
        <f>SUM(C21:F21)</f>
        <v>0</v>
      </c>
    </row>
    <row r="22" spans="1:7" ht="12.75">
      <c r="A22" s="46"/>
      <c r="B22" s="47"/>
      <c r="C22" s="50">
        <f>$G22*C21</f>
        <v>0</v>
      </c>
      <c r="D22" s="50">
        <f>$G22*D21</f>
        <v>0</v>
      </c>
      <c r="E22" s="50"/>
      <c r="F22" s="50"/>
      <c r="G22" s="51">
        <f>(PLANILHA!F63+PLANILHA!F72)*(1+PLANILHA!F6)</f>
        <v>0</v>
      </c>
    </row>
    <row r="23" spans="1:7" ht="5.25" customHeight="1" thickBot="1">
      <c r="A23" s="46"/>
      <c r="B23" s="47"/>
      <c r="C23" s="52"/>
      <c r="D23" s="52"/>
      <c r="E23" s="50"/>
      <c r="F23" s="50"/>
      <c r="G23" s="51"/>
    </row>
    <row r="24" spans="1:7">
      <c r="A24" s="56"/>
      <c r="B24" s="57"/>
      <c r="C24" s="58"/>
      <c r="D24" s="58"/>
      <c r="E24" s="58"/>
      <c r="F24" s="144"/>
      <c r="G24" s="59"/>
    </row>
    <row r="25" spans="1:7">
      <c r="A25" s="60"/>
      <c r="B25" s="61" t="s">
        <v>10</v>
      </c>
      <c r="C25" s="62">
        <f>SUM(,C22,C19,C16)</f>
        <v>0</v>
      </c>
      <c r="D25" s="62">
        <f t="shared" ref="D25:F25" si="0">SUM(,D22,D19,D16)</f>
        <v>0</v>
      </c>
      <c r="E25" s="62">
        <f t="shared" si="0"/>
        <v>0</v>
      </c>
      <c r="F25" s="62">
        <f t="shared" si="0"/>
        <v>0</v>
      </c>
      <c r="G25" s="146">
        <f>SUM(,G22,G19,G16)</f>
        <v>0</v>
      </c>
    </row>
    <row r="26" spans="1:7" ht="12.75" thickBot="1">
      <c r="A26" s="63"/>
      <c r="B26" s="64"/>
      <c r="C26" s="65"/>
      <c r="D26" s="65"/>
      <c r="E26" s="65"/>
      <c r="F26" s="145"/>
      <c r="G26" s="66"/>
    </row>
    <row r="27" spans="1:7" ht="13.5">
      <c r="A27" s="67"/>
      <c r="B27" s="61"/>
      <c r="C27" s="68"/>
      <c r="D27" s="68"/>
      <c r="E27" s="69"/>
      <c r="F27" s="69"/>
      <c r="G27" s="70"/>
    </row>
    <row r="28" spans="1:7" ht="13.5">
      <c r="A28" s="67"/>
      <c r="B28" s="61"/>
      <c r="C28" s="68"/>
      <c r="D28" s="68"/>
      <c r="E28" s="69"/>
      <c r="F28" s="69"/>
      <c r="G28" s="70"/>
    </row>
    <row r="29" spans="1:7" ht="13.5">
      <c r="A29" s="71"/>
      <c r="B29" s="18"/>
      <c r="C29" s="18"/>
      <c r="D29" s="72"/>
      <c r="E29" s="18"/>
      <c r="F29" s="18"/>
      <c r="G29" s="73"/>
    </row>
    <row r="30" spans="1:7">
      <c r="A30" s="74"/>
      <c r="B30" s="14"/>
      <c r="C30" s="14"/>
      <c r="D30" s="75"/>
      <c r="E30" s="14"/>
      <c r="F30" s="14"/>
      <c r="G30" s="76"/>
    </row>
    <row r="31" spans="1:7" ht="12.75" thickBot="1">
      <c r="A31" s="77"/>
      <c r="B31" s="78"/>
      <c r="C31" s="78"/>
      <c r="D31" s="78"/>
      <c r="E31" s="78"/>
      <c r="F31" s="78"/>
      <c r="G31" s="79"/>
    </row>
    <row r="32" spans="1:7">
      <c r="A32" s="80"/>
      <c r="B32" s="81"/>
      <c r="C32" s="82"/>
      <c r="D32" s="82"/>
      <c r="E32" s="82"/>
      <c r="F32" s="82"/>
      <c r="G32" s="82"/>
    </row>
    <row r="33" spans="1:7">
      <c r="A33" s="14"/>
      <c r="B33" s="14"/>
      <c r="C33" s="14"/>
      <c r="D33" s="14"/>
      <c r="E33" s="14"/>
      <c r="F33" s="14"/>
      <c r="G33" s="14"/>
    </row>
    <row r="34" spans="1:7" ht="13.5">
      <c r="A34" s="8"/>
      <c r="G34" s="83"/>
    </row>
    <row r="35" spans="1:7" ht="13.5">
      <c r="A35" s="15"/>
      <c r="G35" s="14"/>
    </row>
    <row r="36" spans="1:7" ht="13.5">
      <c r="A36" s="9"/>
      <c r="B36" s="18"/>
      <c r="C36" s="18"/>
      <c r="D36" s="9"/>
      <c r="E36" s="84"/>
      <c r="F36" s="84"/>
      <c r="G36" s="85"/>
    </row>
    <row r="37" spans="1:7" ht="13.5">
      <c r="A37" s="15"/>
      <c r="B37" s="14"/>
      <c r="C37" s="14"/>
      <c r="D37" s="15"/>
      <c r="E37" s="15"/>
      <c r="F37" s="15"/>
      <c r="G37" s="14"/>
    </row>
    <row r="38" spans="1:7" ht="13.5">
      <c r="A38" s="8"/>
      <c r="B38" s="18"/>
      <c r="C38" s="18"/>
      <c r="D38" s="9"/>
      <c r="E38" s="9"/>
      <c r="F38" s="9"/>
      <c r="G38" s="8"/>
    </row>
    <row r="39" spans="1:7" ht="13.5">
      <c r="A39" s="8"/>
      <c r="B39" s="18"/>
      <c r="C39" s="18"/>
      <c r="D39" s="9"/>
      <c r="E39" s="9"/>
      <c r="F39" s="9"/>
      <c r="G39" s="8"/>
    </row>
    <row r="40" spans="1:7" ht="13.5">
      <c r="A40" s="8"/>
      <c r="B40" s="18"/>
      <c r="C40" s="18"/>
      <c r="D40" s="9"/>
      <c r="E40" s="9"/>
      <c r="F40" s="9"/>
      <c r="G40" s="8"/>
    </row>
    <row r="41" spans="1:7" ht="13.5">
      <c r="A41" s="8"/>
      <c r="B41" s="18"/>
      <c r="C41" s="18"/>
      <c r="D41" s="9"/>
      <c r="E41" s="9"/>
      <c r="F41" s="9"/>
      <c r="G41" s="8"/>
    </row>
    <row r="42" spans="1:7" ht="13.5">
      <c r="A42" s="8"/>
      <c r="B42" s="18"/>
      <c r="C42" s="18"/>
      <c r="D42" s="9"/>
      <c r="E42" s="9"/>
      <c r="F42" s="9"/>
      <c r="G42" s="8"/>
    </row>
    <row r="43" spans="1:7" ht="13.5">
      <c r="A43" s="15"/>
      <c r="B43" s="14"/>
      <c r="C43" s="8"/>
      <c r="D43" s="8"/>
      <c r="E43" s="9"/>
      <c r="F43" s="9"/>
      <c r="G43" s="15"/>
    </row>
    <row r="44" spans="1:7" ht="13.5">
      <c r="A44" s="27"/>
      <c r="C44" s="25"/>
      <c r="D44" s="26"/>
      <c r="E44" s="27"/>
      <c r="F44" s="27"/>
      <c r="G44" s="26"/>
    </row>
    <row r="45" spans="1:7" ht="13.5">
      <c r="A45" s="86"/>
      <c r="B45" s="87"/>
      <c r="C45" s="87"/>
      <c r="D45" s="87"/>
      <c r="E45" s="87"/>
      <c r="F45" s="87"/>
      <c r="G45" s="87"/>
    </row>
    <row r="46" spans="1:7">
      <c r="A46" s="87"/>
      <c r="B46" s="87"/>
      <c r="C46" s="87"/>
      <c r="D46" s="87"/>
      <c r="E46" s="87"/>
      <c r="F46" s="87"/>
      <c r="G46" s="87"/>
    </row>
    <row r="47" spans="1:7" ht="13.5">
      <c r="A47" s="87"/>
      <c r="B47" s="88"/>
      <c r="C47" s="87"/>
      <c r="D47" s="87"/>
      <c r="E47" s="87"/>
      <c r="F47" s="87"/>
      <c r="G47" s="87"/>
    </row>
    <row r="48" spans="1:7">
      <c r="A48" s="80"/>
      <c r="B48" s="81"/>
      <c r="C48" s="82"/>
      <c r="D48" s="82"/>
      <c r="E48" s="82"/>
      <c r="F48" s="82"/>
      <c r="G48" s="82"/>
    </row>
    <row r="49" spans="1:7">
      <c r="A49" s="80"/>
      <c r="B49" s="89"/>
      <c r="C49" s="90"/>
      <c r="D49" s="90"/>
      <c r="E49" s="90"/>
      <c r="F49" s="90"/>
      <c r="G49" s="82"/>
    </row>
    <row r="50" spans="1:7">
      <c r="A50" s="80"/>
      <c r="B50" s="89"/>
      <c r="C50" s="91"/>
      <c r="D50" s="91"/>
      <c r="E50" s="91"/>
      <c r="F50" s="91"/>
      <c r="G50" s="91"/>
    </row>
    <row r="51" spans="1:7">
      <c r="A51" s="80"/>
      <c r="B51" s="89"/>
      <c r="C51" s="92"/>
      <c r="D51" s="92"/>
      <c r="E51" s="92"/>
      <c r="F51" s="92"/>
      <c r="G51" s="91"/>
    </row>
    <row r="52" spans="1:7">
      <c r="A52" s="80"/>
      <c r="B52" s="89"/>
      <c r="C52" s="90"/>
      <c r="D52" s="90"/>
      <c r="E52" s="93"/>
      <c r="F52" s="93"/>
      <c r="G52" s="82"/>
    </row>
    <row r="53" spans="1:7">
      <c r="A53" s="80"/>
      <c r="B53" s="89"/>
      <c r="C53" s="91"/>
      <c r="D53" s="91"/>
      <c r="E53" s="91"/>
      <c r="F53" s="91"/>
      <c r="G53" s="91"/>
    </row>
    <row r="54" spans="1:7">
      <c r="A54" s="80"/>
      <c r="B54" s="89"/>
      <c r="C54" s="92"/>
      <c r="D54" s="92"/>
      <c r="E54" s="92"/>
      <c r="F54" s="92"/>
      <c r="G54" s="91"/>
    </row>
    <row r="55" spans="1:7">
      <c r="A55" s="80"/>
      <c r="B55" s="89"/>
      <c r="C55" s="90"/>
      <c r="D55" s="90"/>
      <c r="E55" s="93"/>
      <c r="F55" s="93"/>
      <c r="G55" s="82"/>
    </row>
    <row r="56" spans="1:7">
      <c r="A56" s="80"/>
      <c r="B56" s="89"/>
      <c r="C56" s="91"/>
      <c r="D56" s="91"/>
      <c r="E56" s="91"/>
      <c r="F56" s="91"/>
      <c r="G56" s="91"/>
    </row>
    <row r="57" spans="1:7">
      <c r="A57" s="80"/>
      <c r="B57" s="89"/>
      <c r="C57" s="92"/>
      <c r="D57" s="92"/>
      <c r="E57" s="92"/>
      <c r="F57" s="92"/>
      <c r="G57" s="91"/>
    </row>
    <row r="58" spans="1:7">
      <c r="A58" s="94"/>
      <c r="B58" s="89"/>
      <c r="C58" s="91"/>
      <c r="D58" s="95"/>
      <c r="E58" s="96"/>
      <c r="F58" s="96"/>
      <c r="G58" s="96"/>
    </row>
    <row r="59" spans="1:7">
      <c r="A59" s="96"/>
      <c r="B59" s="61"/>
      <c r="C59" s="91"/>
      <c r="D59" s="91"/>
      <c r="E59" s="91"/>
      <c r="F59" s="91"/>
      <c r="G59" s="91"/>
    </row>
    <row r="60" spans="1:7">
      <c r="A60" s="96"/>
      <c r="B60" s="61"/>
      <c r="C60" s="97"/>
      <c r="D60" s="97"/>
      <c r="E60" s="97"/>
      <c r="F60" s="97"/>
      <c r="G60" s="97"/>
    </row>
    <row r="61" spans="1:7" ht="13.5">
      <c r="A61" s="96"/>
      <c r="B61" s="89"/>
      <c r="C61" s="91"/>
      <c r="D61" s="98"/>
      <c r="E61" s="98"/>
      <c r="F61" s="98"/>
      <c r="G61" s="96"/>
    </row>
    <row r="62" spans="1:7">
      <c r="A62" s="96"/>
      <c r="B62" s="61"/>
      <c r="C62" s="91"/>
      <c r="D62" s="91"/>
      <c r="E62" s="91"/>
      <c r="F62" s="91"/>
      <c r="G62" s="96"/>
    </row>
    <row r="63" spans="1:7" ht="13.5">
      <c r="A63" s="69"/>
      <c r="B63" s="61"/>
      <c r="C63" s="68"/>
      <c r="D63" s="68"/>
      <c r="E63" s="69"/>
      <c r="F63" s="69"/>
      <c r="G63" s="68"/>
    </row>
    <row r="64" spans="1:7" ht="13.5">
      <c r="A64" s="68"/>
      <c r="B64" s="61"/>
      <c r="C64" s="97"/>
      <c r="D64" s="97"/>
      <c r="E64" s="97"/>
      <c r="F64" s="97"/>
      <c r="G64" s="99"/>
    </row>
    <row r="65" spans="1:7" ht="13.5">
      <c r="A65" s="61"/>
      <c r="B65" s="68"/>
      <c r="C65" s="61"/>
      <c r="D65" s="100"/>
      <c r="E65" s="100"/>
      <c r="F65" s="100"/>
      <c r="G65" s="100"/>
    </row>
    <row r="66" spans="1:7">
      <c r="A66" s="61"/>
      <c r="B66" s="61"/>
      <c r="C66" s="90"/>
      <c r="D66" s="90"/>
      <c r="E66" s="90"/>
      <c r="F66" s="90"/>
      <c r="G66" s="93"/>
    </row>
    <row r="67" spans="1:7" ht="13.5">
      <c r="A67" s="101"/>
      <c r="B67" s="102"/>
      <c r="C67" s="101"/>
      <c r="D67" s="75"/>
      <c r="E67" s="75"/>
      <c r="F67" s="75"/>
      <c r="G67" s="75"/>
    </row>
    <row r="68" spans="1:7" ht="13.5">
      <c r="A68" s="101"/>
      <c r="B68" s="102"/>
      <c r="C68" s="103"/>
      <c r="D68" s="72"/>
      <c r="E68" s="72"/>
      <c r="F68" s="72"/>
      <c r="G68" s="75"/>
    </row>
    <row r="69" spans="1:7" ht="13.5">
      <c r="A69" s="101"/>
      <c r="B69" s="102"/>
      <c r="C69" s="103"/>
      <c r="D69" s="72"/>
      <c r="E69" s="72"/>
      <c r="F69" s="72"/>
      <c r="G69" s="75"/>
    </row>
    <row r="70" spans="1:7">
      <c r="A70" s="101"/>
      <c r="G70" s="75"/>
    </row>
    <row r="71" spans="1:7">
      <c r="A71" s="101"/>
      <c r="G71" s="75"/>
    </row>
    <row r="72" spans="1:7">
      <c r="A72" s="101"/>
      <c r="B72" s="14"/>
      <c r="C72" s="89"/>
      <c r="D72" s="14"/>
      <c r="E72" s="75"/>
      <c r="F72" s="75"/>
      <c r="G72" s="75"/>
    </row>
    <row r="73" spans="1:7">
      <c r="A73" s="101"/>
      <c r="B73" s="14"/>
      <c r="C73" s="89"/>
      <c r="D73" s="14"/>
      <c r="E73" s="75"/>
      <c r="F73" s="75"/>
      <c r="G73" s="75"/>
    </row>
    <row r="74" spans="1:7">
      <c r="A74" s="101"/>
      <c r="B74" s="14"/>
      <c r="C74" s="89"/>
      <c r="D74" s="14"/>
      <c r="E74" s="75"/>
      <c r="F74" s="75"/>
      <c r="G74" s="75"/>
    </row>
    <row r="75" spans="1:7">
      <c r="A75" s="101"/>
      <c r="B75" s="14"/>
      <c r="C75" s="89"/>
      <c r="D75" s="14"/>
      <c r="E75" s="75"/>
      <c r="F75" s="75"/>
      <c r="G75" s="75"/>
    </row>
    <row r="76" spans="1:7">
      <c r="A76" s="101"/>
      <c r="C76" s="18"/>
      <c r="D76" s="18"/>
      <c r="G76" s="75"/>
    </row>
    <row r="77" spans="1:7">
      <c r="A77" s="101"/>
      <c r="C77" s="14"/>
      <c r="D77" s="14"/>
      <c r="G77" s="75"/>
    </row>
    <row r="78" spans="1:7">
      <c r="A78" s="101"/>
      <c r="B78" s="14"/>
      <c r="C78" s="89"/>
      <c r="D78" s="14"/>
      <c r="E78" s="75"/>
      <c r="F78" s="75"/>
      <c r="G78" s="75"/>
    </row>
    <row r="79" spans="1:7" ht="13.5">
      <c r="A79" s="104"/>
      <c r="B79" s="105"/>
      <c r="C79" s="106"/>
      <c r="D79" s="106"/>
      <c r="E79" s="106"/>
      <c r="F79" s="106"/>
      <c r="G79" s="103"/>
    </row>
    <row r="82" spans="3:15">
      <c r="C82" s="107"/>
      <c r="D82" s="107"/>
      <c r="E82" s="107"/>
      <c r="F82" s="107"/>
      <c r="G82" s="107"/>
    </row>
    <row r="84" spans="3:15">
      <c r="C84" s="108"/>
      <c r="D84" s="108"/>
      <c r="E84" s="108"/>
      <c r="F84" s="108"/>
    </row>
    <row r="89" spans="3:15">
      <c r="I89" s="109"/>
      <c r="J89" s="109"/>
      <c r="K89" s="109"/>
      <c r="L89" s="109"/>
      <c r="M89" s="109"/>
      <c r="N89" s="109"/>
      <c r="O89" s="109"/>
    </row>
  </sheetData>
  <mergeCells count="2">
    <mergeCell ref="C11:F11"/>
    <mergeCell ref="C6:F6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3</vt:i4>
      </vt:variant>
    </vt:vector>
  </HeadingPairs>
  <TitlesOfParts>
    <vt:vector size="5" baseType="lpstr">
      <vt:lpstr>PLANILHA</vt:lpstr>
      <vt:lpstr>CRONOGRAMA</vt:lpstr>
      <vt:lpstr>CRONOGRAMA!Area_de_impressao</vt:lpstr>
      <vt:lpstr>PLANILHA!Area_de_impressao</vt:lpstr>
      <vt:lpstr>PLANILHA!Titulos_de_impressao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</dc:creator>
  <cp:lastModifiedBy>ana_1429</cp:lastModifiedBy>
  <cp:lastPrinted>2022-09-22T18:24:49Z</cp:lastPrinted>
  <dcterms:created xsi:type="dcterms:W3CDTF">2012-07-23T19:03:05Z</dcterms:created>
  <dcterms:modified xsi:type="dcterms:W3CDTF">2022-09-22T18:32:03Z</dcterms:modified>
</cp:coreProperties>
</file>